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\Downloads\Gobierno\Reportes Transp Fiscal trimestrales (ABR-JUN-2020)\"/>
    </mc:Choice>
  </mc:AlternateContent>
  <xr:revisionPtr revIDLastSave="0" documentId="13_ncr:1_{C5513474-3FED-4E02-98FA-5072B1B3904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BR JUN 20" sheetId="4" r:id="rId1"/>
  </sheets>
  <definedNames>
    <definedName name="ACAPONETA">#REF!</definedName>
    <definedName name="AHUACATLAN">#REF!</definedName>
    <definedName name="AMATLAN">#REF!</definedName>
    <definedName name="_xlnm.Print_Area" localSheetId="0">'ABR JUN 20'!$A$1:$G$719</definedName>
    <definedName name="BAHIA">#REF!</definedName>
    <definedName name="COMPOSTELA">#REF!</definedName>
    <definedName name="datos" localSheetId="0">'ABR JUN 20'!#REF!</definedName>
    <definedName name="datos">#REF!</definedName>
    <definedName name="HUAJICORI">#REF!</definedName>
    <definedName name="IXTLÁN">#REF!</definedName>
    <definedName name="JALA">#REF!</definedName>
    <definedName name="LAYESCA">#REF!</definedName>
    <definedName name="NAYAR">#REF!</definedName>
    <definedName name="ROSAMORADA">#REF!</definedName>
    <definedName name="RUIZ">#REF!</definedName>
    <definedName name="SANBLAS">#REF!</definedName>
    <definedName name="SANPEDRO">#REF!</definedName>
    <definedName name="SANTA">#REF!</definedName>
    <definedName name="SANTIAGO">#REF!</definedName>
    <definedName name="TECUALA">#REF!</definedName>
    <definedName name="TEPIC">#REF!</definedName>
    <definedName name="_xlnm.Print_Titles" localSheetId="0">'ABR JUN 20'!$1:$17</definedName>
    <definedName name="TUXPAN">#REF!</definedName>
    <definedName name="XALISCO">#REF!</definedName>
  </definedNames>
  <calcPr calcId="191029"/>
</workbook>
</file>

<file path=xl/calcChain.xml><?xml version="1.0" encoding="utf-8"?>
<calcChain xmlns="http://schemas.openxmlformats.org/spreadsheetml/2006/main">
  <c r="F698" i="4" l="1"/>
  <c r="F662" i="4"/>
  <c r="F627" i="4"/>
  <c r="F592" i="4"/>
  <c r="F557" i="4"/>
  <c r="F522" i="4"/>
  <c r="F486" i="4"/>
  <c r="F451" i="4"/>
  <c r="F416" i="4"/>
  <c r="F381" i="4"/>
  <c r="F346" i="4"/>
  <c r="F311" i="4"/>
  <c r="F276" i="4"/>
  <c r="F241" i="4"/>
  <c r="F206" i="4"/>
  <c r="F171" i="4"/>
  <c r="F136" i="4"/>
  <c r="F101" i="4"/>
  <c r="F66" i="4"/>
  <c r="F31" i="4"/>
  <c r="F669" i="4" l="1"/>
  <c r="F671" i="4" l="1"/>
  <c r="F676" i="4"/>
  <c r="F641" i="4"/>
  <c r="F634" i="4"/>
  <c r="F712" i="4" l="1"/>
  <c r="F706" i="4"/>
  <c r="F707" i="4" s="1"/>
  <c r="F678" i="4"/>
  <c r="F643" i="4"/>
  <c r="F606" i="4"/>
  <c r="F608" i="4" s="1"/>
  <c r="F571" i="4"/>
  <c r="F573" i="4" s="1"/>
  <c r="F564" i="4"/>
  <c r="F536" i="4"/>
  <c r="F538" i="4" s="1"/>
  <c r="F500" i="4"/>
  <c r="F502" i="4" s="1"/>
  <c r="F492" i="4"/>
  <c r="F465" i="4"/>
  <c r="F467" i="4" s="1"/>
  <c r="F459" i="4"/>
  <c r="F430" i="4"/>
  <c r="F432" i="4" s="1"/>
  <c r="F423" i="4"/>
  <c r="F395" i="4"/>
  <c r="F397" i="4" s="1"/>
  <c r="F388" i="4"/>
  <c r="F360" i="4"/>
  <c r="F362" i="4" s="1"/>
  <c r="F325" i="4"/>
  <c r="F327" i="4" s="1"/>
  <c r="F318" i="4"/>
  <c r="F290" i="4"/>
  <c r="F292" i="4" s="1"/>
  <c r="F283" i="4"/>
  <c r="F255" i="4"/>
  <c r="F257" i="4" s="1"/>
  <c r="F248" i="4"/>
  <c r="F220" i="4"/>
  <c r="F222" i="4" s="1"/>
  <c r="F214" i="4"/>
  <c r="F185" i="4"/>
  <c r="F187" i="4" s="1"/>
  <c r="F150" i="4"/>
  <c r="F143" i="4"/>
  <c r="F115" i="4"/>
  <c r="F117" i="4" s="1"/>
  <c r="F80" i="4"/>
  <c r="F82" i="4" s="1"/>
  <c r="F45" i="4"/>
  <c r="F47" i="4" s="1"/>
  <c r="F39" i="4"/>
  <c r="F152" i="4" l="1"/>
  <c r="F714" i="4"/>
  <c r="F680" i="4"/>
  <c r="F601" i="4"/>
  <c r="F610" i="4" s="1"/>
  <c r="F566" i="4"/>
  <c r="F460" i="4"/>
  <c r="F469" i="4" s="1"/>
  <c r="G456" i="4" s="1"/>
  <c r="F320" i="4"/>
  <c r="F329" i="4" s="1"/>
  <c r="G311" i="4" s="1"/>
  <c r="F180" i="4"/>
  <c r="F189" i="4" s="1"/>
  <c r="G171" i="4" s="1"/>
  <c r="F110" i="4"/>
  <c r="F119" i="4" s="1"/>
  <c r="G101" i="4" s="1"/>
  <c r="F40" i="4"/>
  <c r="F49" i="4" s="1"/>
  <c r="F636" i="4"/>
  <c r="F531" i="4"/>
  <c r="F495" i="4"/>
  <c r="F425" i="4"/>
  <c r="F390" i="4"/>
  <c r="F355" i="4"/>
  <c r="F285" i="4"/>
  <c r="F250" i="4"/>
  <c r="F259" i="4" s="1"/>
  <c r="F215" i="4"/>
  <c r="F145" i="4"/>
  <c r="F75" i="4"/>
  <c r="G318" i="4" l="1"/>
  <c r="G662" i="4"/>
  <c r="G668" i="4"/>
  <c r="G599" i="4"/>
  <c r="G592" i="4"/>
  <c r="G676" i="4"/>
  <c r="G678" i="4" s="1"/>
  <c r="G671" i="4"/>
  <c r="G241" i="4"/>
  <c r="G248" i="4"/>
  <c r="G665" i="4"/>
  <c r="F716" i="4"/>
  <c r="G703" i="4" s="1"/>
  <c r="G606" i="4"/>
  <c r="G608" i="4" s="1"/>
  <c r="G601" i="4"/>
  <c r="F575" i="4"/>
  <c r="G564" i="4" s="1"/>
  <c r="F504" i="4"/>
  <c r="G454" i="4"/>
  <c r="G465" i="4"/>
  <c r="G467" i="4" s="1"/>
  <c r="G451" i="4"/>
  <c r="G460" i="4"/>
  <c r="G320" i="4"/>
  <c r="G325" i="4"/>
  <c r="G327" i="4" s="1"/>
  <c r="F294" i="4"/>
  <c r="G283" i="4" s="1"/>
  <c r="G255" i="4"/>
  <c r="G257" i="4" s="1"/>
  <c r="G250" i="4"/>
  <c r="G185" i="4"/>
  <c r="G187" i="4" s="1"/>
  <c r="G176" i="4"/>
  <c r="G174" i="4"/>
  <c r="G180" i="4"/>
  <c r="F154" i="4"/>
  <c r="G143" i="4" s="1"/>
  <c r="G115" i="4"/>
  <c r="G117" i="4" s="1"/>
  <c r="G108" i="4"/>
  <c r="G40" i="4"/>
  <c r="G45" i="4"/>
  <c r="G47" i="4" s="1"/>
  <c r="G36" i="4"/>
  <c r="G31" i="4"/>
  <c r="F645" i="4"/>
  <c r="G634" i="4" s="1"/>
  <c r="G595" i="4"/>
  <c r="F540" i="4"/>
  <c r="F434" i="4"/>
  <c r="G416" i="4" s="1"/>
  <c r="F399" i="4"/>
  <c r="G388" i="4" s="1"/>
  <c r="F364" i="4"/>
  <c r="G351" i="4" s="1"/>
  <c r="G314" i="4"/>
  <c r="G244" i="4"/>
  <c r="F224" i="4"/>
  <c r="G104" i="4"/>
  <c r="G110" i="4"/>
  <c r="F84" i="4"/>
  <c r="G66" i="4" s="1"/>
  <c r="G34" i="4"/>
  <c r="G486" i="4" l="1"/>
  <c r="G492" i="4"/>
  <c r="G495" i="4"/>
  <c r="G566" i="4"/>
  <c r="G285" i="4"/>
  <c r="G136" i="4"/>
  <c r="G150" i="4"/>
  <c r="G152" i="4" s="1"/>
  <c r="G145" i="4"/>
  <c r="G641" i="4"/>
  <c r="G643" i="4" s="1"/>
  <c r="G627" i="4"/>
  <c r="G698" i="4"/>
  <c r="G701" i="4"/>
  <c r="G707" i="4"/>
  <c r="G712" i="4"/>
  <c r="G714" i="4" s="1"/>
  <c r="G680" i="4"/>
  <c r="G636" i="4"/>
  <c r="G610" i="4"/>
  <c r="G571" i="4"/>
  <c r="G573" i="4" s="1"/>
  <c r="G560" i="4"/>
  <c r="G557" i="4"/>
  <c r="G527" i="4"/>
  <c r="G536" i="4"/>
  <c r="G538" i="4" s="1"/>
  <c r="G522" i="4"/>
  <c r="G531" i="4"/>
  <c r="G489" i="4"/>
  <c r="G500" i="4"/>
  <c r="G502" i="4" s="1"/>
  <c r="G469" i="4"/>
  <c r="G419" i="4"/>
  <c r="G423" i="4"/>
  <c r="G430" i="4"/>
  <c r="G432" i="4" s="1"/>
  <c r="G425" i="4"/>
  <c r="G395" i="4"/>
  <c r="G397" i="4" s="1"/>
  <c r="G381" i="4"/>
  <c r="G390" i="4"/>
  <c r="G349" i="4"/>
  <c r="G360" i="4"/>
  <c r="G362" i="4" s="1"/>
  <c r="G346" i="4"/>
  <c r="G355" i="4"/>
  <c r="G329" i="4"/>
  <c r="G279" i="4"/>
  <c r="G290" i="4"/>
  <c r="G292" i="4" s="1"/>
  <c r="G276" i="4"/>
  <c r="G259" i="4"/>
  <c r="G211" i="4"/>
  <c r="G220" i="4"/>
  <c r="G222" i="4" s="1"/>
  <c r="G206" i="4"/>
  <c r="G215" i="4"/>
  <c r="G189" i="4"/>
  <c r="G139" i="4"/>
  <c r="G119" i="4"/>
  <c r="G75" i="4"/>
  <c r="G80" i="4"/>
  <c r="G82" i="4" s="1"/>
  <c r="G71" i="4"/>
  <c r="G49" i="4"/>
  <c r="G630" i="4"/>
  <c r="G525" i="4"/>
  <c r="G384" i="4"/>
  <c r="G209" i="4"/>
  <c r="G69" i="4"/>
  <c r="G504" i="4" l="1"/>
  <c r="G575" i="4"/>
  <c r="G716" i="4"/>
  <c r="G645" i="4"/>
  <c r="G294" i="4"/>
  <c r="G154" i="4"/>
  <c r="G84" i="4"/>
  <c r="G540" i="4"/>
  <c r="G434" i="4"/>
  <c r="G364" i="4"/>
  <c r="G224" i="4"/>
  <c r="G399" i="4"/>
</calcChain>
</file>

<file path=xl/sharedStrings.xml><?xml version="1.0" encoding="utf-8"?>
<sst xmlns="http://schemas.openxmlformats.org/spreadsheetml/2006/main" count="590" uniqueCount="48">
  <si>
    <t>TEPIC</t>
  </si>
  <si>
    <t>CONCEPTO</t>
  </si>
  <si>
    <t>IMPORTE</t>
  </si>
  <si>
    <t>%</t>
  </si>
  <si>
    <t>Fondo General de Participaciones</t>
  </si>
  <si>
    <t>Fondo de Fomento Municipal</t>
  </si>
  <si>
    <t>Nuevas Potestades (Gasolina y Diesel)</t>
  </si>
  <si>
    <t>Fondo de Fiscalización</t>
  </si>
  <si>
    <t>Impuesto Predial</t>
  </si>
  <si>
    <t>Impuesto Sobre Adquisición de Bienes Inmuebles</t>
  </si>
  <si>
    <t>APORTACIONES PARA ENTIDADES Y MUNICIPIOS (RAMO 33)</t>
  </si>
  <si>
    <t>Fondo de Aportaciones para la Infraestructura Social Municipal</t>
  </si>
  <si>
    <t>Fondo de Aportaciones para el Fortalecimiento de los Municipios</t>
  </si>
  <si>
    <t>TOTAL</t>
  </si>
  <si>
    <t>ACAPONETA</t>
  </si>
  <si>
    <t>AMATLÁN DE CAÑAS</t>
  </si>
  <si>
    <t>AHUACATLÁN</t>
  </si>
  <si>
    <t>COMPOSTELA</t>
  </si>
  <si>
    <t>JALA</t>
  </si>
  <si>
    <t>ROSAMORADA</t>
  </si>
  <si>
    <t>RUIZ</t>
  </si>
  <si>
    <t>SAN BLAS</t>
  </si>
  <si>
    <t>SANTIAGO IXCUINTLA</t>
  </si>
  <si>
    <t>TECUALA</t>
  </si>
  <si>
    <t>TUXPAN</t>
  </si>
  <si>
    <t>XALISCO</t>
  </si>
  <si>
    <t>SAN PEDRO LAGUNILLAS</t>
  </si>
  <si>
    <t>LA YESCA</t>
  </si>
  <si>
    <t>EL NAYAR</t>
  </si>
  <si>
    <t>HUAJICORI</t>
  </si>
  <si>
    <t>BAHÍA DE BANDERAS</t>
  </si>
  <si>
    <t>Fondo de Compensación</t>
  </si>
  <si>
    <t>Impuesto Sobre Automóviles Nuevos</t>
  </si>
  <si>
    <t>Impuesto Especial Sobre Producción y Servicios</t>
  </si>
  <si>
    <t>CONVENIOS DE COLABORACIÓN ADMINISTRATIVA</t>
  </si>
  <si>
    <t>PARCIAL</t>
  </si>
  <si>
    <t>Fondo Impuesto Sobre la Renta</t>
  </si>
  <si>
    <t>SUBTOTAL</t>
  </si>
  <si>
    <t>Zona Federal Marítima - Terrestre  (ZOFEMAT)</t>
  </si>
  <si>
    <t>IXTLAN DEL RÍO</t>
  </si>
  <si>
    <t>SANTA MARIA DEL ORO</t>
  </si>
  <si>
    <t>Fondo de Estabilización de los Ingresos de las Entidades Federativas</t>
  </si>
  <si>
    <t>Incentivos por ISR</t>
  </si>
  <si>
    <t>Tenencia Estatal *</t>
  </si>
  <si>
    <t>* Tenencia Estatal (Incluye Tenencia Federal según convenio a 2010)</t>
  </si>
  <si>
    <t xml:space="preserve">PARTICIPACIONES FEDERALES </t>
  </si>
  <si>
    <t xml:space="preserve">PARTICIPACIONES ESTATALES </t>
  </si>
  <si>
    <t>Fondo de Compensación 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</si>
</sst>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_-;\(* #,##0.00\);_-* &quot;-&quot;??_-;_-@_-"/>
  </numFmts>
  <fonts count="7" x14ac:knownFonts="1">
    <font>
      <sz val="11"/>
      <color theme="1"/>
      <name val="Calibri"/>
      <family val="2"/>
      <scheme val="minor"/>
    </font>
    <font>
      <b/>
      <u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3">
    <xf numFmtId="0" fontId="0" fillId="0" borderId="0" xfId="0"/>
    <xf numFmtId="0" fontId="1" fillId="3" borderId="0" xfId="0" applyFont="1" applyFill="1"/>
    <xf numFmtId="0" fontId="2" fillId="3" borderId="0" xfId="0" applyFont="1" applyFill="1"/>
    <xf numFmtId="164" fontId="2" fillId="3" borderId="0" xfId="1" applyNumberFormat="1" applyFont="1" applyFill="1"/>
    <xf numFmtId="10" fontId="2" fillId="3" borderId="0" xfId="6" applyNumberFormat="1" applyFont="1" applyFill="1"/>
    <xf numFmtId="10" fontId="2" fillId="3" borderId="1" xfId="6" applyNumberFormat="1" applyFont="1" applyFill="1" applyBorder="1"/>
    <xf numFmtId="43" fontId="2" fillId="3" borderId="1" xfId="1" applyFont="1" applyFill="1" applyBorder="1"/>
    <xf numFmtId="43" fontId="2" fillId="3" borderId="2" xfId="1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164" fontId="2" fillId="3" borderId="0" xfId="1" applyNumberFormat="1" applyFont="1" applyFill="1" applyBorder="1"/>
    <xf numFmtId="10" fontId="2" fillId="3" borderId="0" xfId="6" applyNumberFormat="1" applyFont="1" applyFill="1" applyBorder="1"/>
    <xf numFmtId="44" fontId="2" fillId="3" borderId="1" xfId="3" applyFont="1" applyFill="1" applyBorder="1"/>
    <xf numFmtId="164" fontId="5" fillId="2" borderId="3" xfId="1" applyNumberFormat="1" applyFont="1" applyFill="1" applyBorder="1" applyAlignment="1">
      <alignment horizontal="center" vertical="center"/>
    </xf>
    <xf numFmtId="164" fontId="4" fillId="2" borderId="4" xfId="2" applyNumberFormat="1" applyFont="1" applyFill="1" applyBorder="1" applyAlignment="1">
      <alignment horizontal="center"/>
    </xf>
    <xf numFmtId="10" fontId="4" fillId="2" borderId="4" xfId="7" quotePrefix="1" applyNumberFormat="1" applyFont="1" applyFill="1" applyBorder="1" applyAlignment="1">
      <alignment horizontal="center"/>
    </xf>
    <xf numFmtId="0" fontId="1" fillId="3" borderId="5" xfId="5" applyFont="1" applyFill="1" applyBorder="1"/>
    <xf numFmtId="0" fontId="2" fillId="3" borderId="6" xfId="5" applyFont="1" applyFill="1" applyBorder="1"/>
    <xf numFmtId="43" fontId="2" fillId="3" borderId="6" xfId="2" applyFont="1" applyFill="1" applyBorder="1"/>
    <xf numFmtId="43" fontId="2" fillId="3" borderId="7" xfId="2" applyFont="1" applyFill="1" applyBorder="1"/>
    <xf numFmtId="44" fontId="2" fillId="3" borderId="1" xfId="4" applyFont="1" applyFill="1" applyBorder="1"/>
    <xf numFmtId="10" fontId="2" fillId="3" borderId="6" xfId="7" applyNumberFormat="1" applyFont="1" applyFill="1" applyBorder="1"/>
    <xf numFmtId="43" fontId="2" fillId="3" borderId="1" xfId="2" applyFont="1" applyFill="1" applyBorder="1"/>
    <xf numFmtId="164" fontId="2" fillId="3" borderId="1" xfId="2" applyNumberFormat="1" applyFont="1" applyFill="1" applyBorder="1"/>
    <xf numFmtId="0" fontId="2" fillId="3" borderId="1" xfId="5" applyFont="1" applyFill="1" applyBorder="1"/>
    <xf numFmtId="43" fontId="2" fillId="3" borderId="2" xfId="2" applyFont="1" applyFill="1" applyBorder="1"/>
    <xf numFmtId="10" fontId="2" fillId="3" borderId="2" xfId="7" applyNumberFormat="1" applyFont="1" applyFill="1" applyBorder="1"/>
    <xf numFmtId="0" fontId="4" fillId="3" borderId="6" xfId="5" applyFont="1" applyFill="1" applyBorder="1" applyAlignment="1">
      <alignment horizontal="center"/>
    </xf>
    <xf numFmtId="44" fontId="4" fillId="3" borderId="2" xfId="3" applyFont="1" applyFill="1" applyBorder="1"/>
    <xf numFmtId="10" fontId="4" fillId="3" borderId="8" xfId="7" applyNumberFormat="1" applyFont="1" applyFill="1" applyBorder="1"/>
    <xf numFmtId="44" fontId="4" fillId="3" borderId="1" xfId="3" applyFont="1" applyFill="1" applyBorder="1"/>
    <xf numFmtId="10" fontId="4" fillId="3" borderId="6" xfId="7" applyNumberFormat="1" applyFont="1" applyFill="1" applyBorder="1"/>
    <xf numFmtId="0" fontId="2" fillId="3" borderId="0" xfId="5" applyFont="1" applyFill="1" applyBorder="1"/>
    <xf numFmtId="0" fontId="2" fillId="3" borderId="0" xfId="5" applyFont="1" applyFill="1" applyAlignment="1">
      <alignment horizontal="left"/>
    </xf>
    <xf numFmtId="165" fontId="2" fillId="3" borderId="1" xfId="2" applyNumberFormat="1" applyFont="1" applyFill="1" applyBorder="1"/>
    <xf numFmtId="10" fontId="2" fillId="3" borderId="1" xfId="7" applyNumberFormat="1" applyFont="1" applyFill="1" applyBorder="1"/>
    <xf numFmtId="10" fontId="2" fillId="3" borderId="8" xfId="7" applyNumberFormat="1" applyFont="1" applyFill="1" applyBorder="1"/>
    <xf numFmtId="0" fontId="4" fillId="3" borderId="0" xfId="5" applyFont="1" applyFill="1" applyBorder="1" applyAlignment="1">
      <alignment horizontal="center"/>
    </xf>
    <xf numFmtId="44" fontId="4" fillId="3" borderId="9" xfId="4" applyFont="1" applyFill="1" applyBorder="1"/>
    <xf numFmtId="10" fontId="4" fillId="3" borderId="9" xfId="7" applyNumberFormat="1" applyFont="1" applyFill="1" applyBorder="1"/>
    <xf numFmtId="0" fontId="1" fillId="3" borderId="10" xfId="5" applyFont="1" applyFill="1" applyBorder="1"/>
    <xf numFmtId="0" fontId="2" fillId="3" borderId="8" xfId="5" applyFont="1" applyFill="1" applyBorder="1"/>
    <xf numFmtId="164" fontId="2" fillId="3" borderId="8" xfId="2" applyNumberFormat="1" applyFont="1" applyFill="1" applyBorder="1"/>
    <xf numFmtId="43" fontId="2" fillId="3" borderId="0" xfId="1" applyNumberFormat="1" applyFont="1" applyFill="1"/>
    <xf numFmtId="164" fontId="2" fillId="3" borderId="0" xfId="2" applyNumberFormat="1" applyFont="1" applyFill="1" applyBorder="1"/>
    <xf numFmtId="43" fontId="2" fillId="3" borderId="0" xfId="1" applyFont="1" applyFill="1"/>
    <xf numFmtId="10" fontId="2" fillId="3" borderId="7" xfId="7" applyNumberFormat="1" applyFont="1" applyFill="1" applyBorder="1"/>
    <xf numFmtId="10" fontId="2" fillId="3" borderId="1" xfId="5" applyNumberFormat="1" applyFont="1" applyFill="1" applyBorder="1"/>
    <xf numFmtId="10" fontId="2" fillId="3" borderId="1" xfId="0" applyNumberFormat="1" applyFont="1" applyFill="1" applyBorder="1"/>
    <xf numFmtId="0" fontId="1" fillId="3" borderId="0" xfId="5" applyFont="1" applyFill="1" applyBorder="1"/>
    <xf numFmtId="10" fontId="2" fillId="3" borderId="0" xfId="7" applyNumberFormat="1" applyFont="1" applyFill="1" applyBorder="1"/>
    <xf numFmtId="10" fontId="2" fillId="3" borderId="10" xfId="6" applyNumberFormat="1" applyFont="1" applyFill="1" applyBorder="1"/>
    <xf numFmtId="43" fontId="2" fillId="3" borderId="10" xfId="1" applyFont="1" applyFill="1" applyBorder="1"/>
    <xf numFmtId="164" fontId="2" fillId="3" borderId="1" xfId="1" applyNumberFormat="1" applyFont="1" applyFill="1" applyBorder="1"/>
    <xf numFmtId="44" fontId="2" fillId="3" borderId="0" xfId="3" applyFont="1" applyFill="1"/>
    <xf numFmtId="164" fontId="2" fillId="3" borderId="10" xfId="1" applyNumberFormat="1" applyFont="1" applyFill="1" applyBorder="1"/>
    <xf numFmtId="10" fontId="2" fillId="3" borderId="2" xfId="6" applyNumberFormat="1" applyFont="1" applyFill="1" applyBorder="1"/>
    <xf numFmtId="0" fontId="2" fillId="3" borderId="1" xfId="0" applyFont="1" applyFill="1" applyBorder="1"/>
    <xf numFmtId="44" fontId="2" fillId="3" borderId="2" xfId="3" applyFont="1" applyFill="1" applyBorder="1"/>
    <xf numFmtId="43" fontId="2" fillId="3" borderId="8" xfId="1" applyFont="1" applyFill="1" applyBorder="1"/>
    <xf numFmtId="0" fontId="4" fillId="2" borderId="11" xfId="5" applyFont="1" applyFill="1" applyBorder="1" applyAlignment="1">
      <alignment horizontal="center"/>
    </xf>
    <xf numFmtId="0" fontId="4" fillId="2" borderId="4" xfId="5" applyFont="1" applyFill="1" applyBorder="1" applyAlignment="1">
      <alignment horizontal="center"/>
    </xf>
    <xf numFmtId="0" fontId="3" fillId="3" borderId="0" xfId="0" applyFont="1" applyFill="1" applyAlignment="1">
      <alignment horizontal="center"/>
    </xf>
  </cellXfs>
  <cellStyles count="8">
    <cellStyle name="Millares" xfId="1" builtinId="3"/>
    <cellStyle name="Millares 2" xfId="2" xr:uid="{00000000-0005-0000-0000-000001000000}"/>
    <cellStyle name="Moneda" xfId="3" builtinId="4"/>
    <cellStyle name="Moneda 2" xfId="4" xr:uid="{00000000-0005-0000-0000-000003000000}"/>
    <cellStyle name="Normal" xfId="0" builtinId="0"/>
    <cellStyle name="Normal 2" xfId="5" xr:uid="{00000000-0005-0000-0000-000005000000}"/>
    <cellStyle name="Porcentaje" xfId="6" builtinId="5"/>
    <cellStyle name="Porcentaje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18</xdr:row>
      <xdr:rowOff>0</xdr:rowOff>
    </xdr:from>
    <xdr:to>
      <xdr:col>7</xdr:col>
      <xdr:colOff>342900</xdr:colOff>
      <xdr:row>21</xdr:row>
      <xdr:rowOff>60960</xdr:rowOff>
    </xdr:to>
    <xdr:sp macro="" textlink="">
      <xdr:nvSpPr>
        <xdr:cNvPr id="5948" name="Rectangle 6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>
          <a:spLocks noChangeArrowheads="1"/>
        </xdr:cNvSpPr>
      </xdr:nvSpPr>
      <xdr:spPr bwMode="auto">
        <a:xfrm>
          <a:off x="7871460" y="30403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1409700</xdr:colOff>
      <xdr:row>13</xdr:row>
      <xdr:rowOff>83820</xdr:rowOff>
    </xdr:to>
    <xdr:pic>
      <xdr:nvPicPr>
        <xdr:cNvPr id="5949" name="11 Imagen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7420" cy="2263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</xdr:colOff>
      <xdr:row>13</xdr:row>
      <xdr:rowOff>97155</xdr:rowOff>
    </xdr:from>
    <xdr:ext cx="2199032" cy="500256"/>
    <xdr:sp macro="" textlink="">
      <xdr:nvSpPr>
        <xdr:cNvPr id="4" name="Rectangl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531621" y="2276475"/>
          <a:ext cx="2209357" cy="5002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t" upright="1">
          <a:noAutofit/>
        </a:bodyPr>
        <a:lstStyle/>
        <a:p>
          <a:pPr algn="ctr" rtl="1">
            <a:defRPr sz="1000"/>
          </a:pPr>
          <a:r>
            <a:rPr lang="es-ES" sz="1750" b="1" i="0" strike="noStrike" baseline="0">
              <a:solidFill>
                <a:srgbClr val="1B795A"/>
              </a:solidFill>
              <a:latin typeface="Arial"/>
              <a:ea typeface="+mn-ea"/>
              <a:cs typeface="Arial"/>
            </a:rPr>
            <a:t>P</a:t>
          </a:r>
          <a:r>
            <a:rPr lang="es-ES" sz="1750" b="1" i="0" strike="noStrike" baseline="0">
              <a:solidFill>
                <a:srgbClr val="1B795A"/>
              </a:solidFill>
              <a:latin typeface="Arial"/>
              <a:cs typeface="Arial"/>
            </a:rPr>
            <a:t>ODER EJECUTIVO NAYARIT</a:t>
          </a:r>
          <a:endParaRPr lang="es-ES" sz="175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96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7</xdr:col>
      <xdr:colOff>0</xdr:colOff>
      <xdr:row>53</xdr:row>
      <xdr:rowOff>0</xdr:rowOff>
    </xdr:from>
    <xdr:to>
      <xdr:col>7</xdr:col>
      <xdr:colOff>342900</xdr:colOff>
      <xdr:row>56</xdr:row>
      <xdr:rowOff>60960</xdr:rowOff>
    </xdr:to>
    <xdr:sp macro="" textlink="">
      <xdr:nvSpPr>
        <xdr:cNvPr id="5951" name="Rectangle 6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342900</xdr:colOff>
      <xdr:row>56</xdr:row>
      <xdr:rowOff>60960</xdr:rowOff>
    </xdr:to>
    <xdr:sp macro="" textlink="">
      <xdr:nvSpPr>
        <xdr:cNvPr id="5952" name="Rectangle 6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342900</xdr:colOff>
      <xdr:row>56</xdr:row>
      <xdr:rowOff>60960</xdr:rowOff>
    </xdr:to>
    <xdr:sp macro="" textlink="">
      <xdr:nvSpPr>
        <xdr:cNvPr id="5953" name="Rectangle 6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342900</xdr:colOff>
      <xdr:row>56</xdr:row>
      <xdr:rowOff>60960</xdr:rowOff>
    </xdr:to>
    <xdr:sp macro="" textlink="">
      <xdr:nvSpPr>
        <xdr:cNvPr id="5954" name="Rectangle 6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342900</xdr:colOff>
      <xdr:row>91</xdr:row>
      <xdr:rowOff>60960</xdr:rowOff>
    </xdr:to>
    <xdr:sp macro="" textlink="">
      <xdr:nvSpPr>
        <xdr:cNvPr id="5955" name="Rectangle 6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>
          <a:spLocks noChangeArrowheads="1"/>
        </xdr:cNvSpPr>
      </xdr:nvSpPr>
      <xdr:spPr bwMode="auto">
        <a:xfrm>
          <a:off x="7871460" y="103098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342900</xdr:colOff>
      <xdr:row>126</xdr:row>
      <xdr:rowOff>60960</xdr:rowOff>
    </xdr:to>
    <xdr:sp macro="" textlink="">
      <xdr:nvSpPr>
        <xdr:cNvPr id="5956" name="Rectangle 6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342900</xdr:colOff>
      <xdr:row>126</xdr:row>
      <xdr:rowOff>60960</xdr:rowOff>
    </xdr:to>
    <xdr:sp macro="" textlink="">
      <xdr:nvSpPr>
        <xdr:cNvPr id="5957" name="Rectangle 6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342900</xdr:colOff>
      <xdr:row>126</xdr:row>
      <xdr:rowOff>60960</xdr:rowOff>
    </xdr:to>
    <xdr:sp macro="" textlink="">
      <xdr:nvSpPr>
        <xdr:cNvPr id="5958" name="Rectangle 6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342900</xdr:colOff>
      <xdr:row>126</xdr:row>
      <xdr:rowOff>60960</xdr:rowOff>
    </xdr:to>
    <xdr:sp macro="" textlink="">
      <xdr:nvSpPr>
        <xdr:cNvPr id="5959" name="Rectangle 6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158</xdr:row>
      <xdr:rowOff>0</xdr:rowOff>
    </xdr:from>
    <xdr:to>
      <xdr:col>7</xdr:col>
      <xdr:colOff>342900</xdr:colOff>
      <xdr:row>161</xdr:row>
      <xdr:rowOff>60960</xdr:rowOff>
    </xdr:to>
    <xdr:sp macro="" textlink="">
      <xdr:nvSpPr>
        <xdr:cNvPr id="5960" name="Rectangle 6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>
          <a:spLocks noChangeArrowheads="1"/>
        </xdr:cNvSpPr>
      </xdr:nvSpPr>
      <xdr:spPr bwMode="auto">
        <a:xfrm>
          <a:off x="7871460" y="17731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193</xdr:row>
      <xdr:rowOff>0</xdr:rowOff>
    </xdr:from>
    <xdr:to>
      <xdr:col>7</xdr:col>
      <xdr:colOff>342900</xdr:colOff>
      <xdr:row>196</xdr:row>
      <xdr:rowOff>60960</xdr:rowOff>
    </xdr:to>
    <xdr:sp macro="" textlink="">
      <xdr:nvSpPr>
        <xdr:cNvPr id="5961" name="Rectangle 6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193</xdr:row>
      <xdr:rowOff>0</xdr:rowOff>
    </xdr:from>
    <xdr:to>
      <xdr:col>7</xdr:col>
      <xdr:colOff>342900</xdr:colOff>
      <xdr:row>196</xdr:row>
      <xdr:rowOff>60960</xdr:rowOff>
    </xdr:to>
    <xdr:sp macro="" textlink="">
      <xdr:nvSpPr>
        <xdr:cNvPr id="5962" name="Rectangle 6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193</xdr:row>
      <xdr:rowOff>0</xdr:rowOff>
    </xdr:from>
    <xdr:to>
      <xdr:col>7</xdr:col>
      <xdr:colOff>342900</xdr:colOff>
      <xdr:row>196</xdr:row>
      <xdr:rowOff>60960</xdr:rowOff>
    </xdr:to>
    <xdr:sp macro="" textlink="">
      <xdr:nvSpPr>
        <xdr:cNvPr id="5963" name="Rectangle 6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193</xdr:row>
      <xdr:rowOff>0</xdr:rowOff>
    </xdr:from>
    <xdr:to>
      <xdr:col>7</xdr:col>
      <xdr:colOff>342900</xdr:colOff>
      <xdr:row>196</xdr:row>
      <xdr:rowOff>60960</xdr:rowOff>
    </xdr:to>
    <xdr:sp macro="" textlink="">
      <xdr:nvSpPr>
        <xdr:cNvPr id="5964" name="Rectangle 6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228</xdr:row>
      <xdr:rowOff>0</xdr:rowOff>
    </xdr:from>
    <xdr:to>
      <xdr:col>7</xdr:col>
      <xdr:colOff>342900</xdr:colOff>
      <xdr:row>231</xdr:row>
      <xdr:rowOff>60960</xdr:rowOff>
    </xdr:to>
    <xdr:sp macro="" textlink="">
      <xdr:nvSpPr>
        <xdr:cNvPr id="5965" name="Rectangle 6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>
          <a:spLocks noChangeArrowheads="1"/>
        </xdr:cNvSpPr>
      </xdr:nvSpPr>
      <xdr:spPr bwMode="auto">
        <a:xfrm>
          <a:off x="7871460" y="253212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263</xdr:row>
      <xdr:rowOff>0</xdr:rowOff>
    </xdr:from>
    <xdr:to>
      <xdr:col>7</xdr:col>
      <xdr:colOff>342900</xdr:colOff>
      <xdr:row>266</xdr:row>
      <xdr:rowOff>60960</xdr:rowOff>
    </xdr:to>
    <xdr:sp macro="" textlink="">
      <xdr:nvSpPr>
        <xdr:cNvPr id="5966" name="Rectangle 6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263</xdr:row>
      <xdr:rowOff>0</xdr:rowOff>
    </xdr:from>
    <xdr:to>
      <xdr:col>7</xdr:col>
      <xdr:colOff>342900</xdr:colOff>
      <xdr:row>266</xdr:row>
      <xdr:rowOff>60960</xdr:rowOff>
    </xdr:to>
    <xdr:sp macro="" textlink="">
      <xdr:nvSpPr>
        <xdr:cNvPr id="5967" name="Rectangle 6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263</xdr:row>
      <xdr:rowOff>0</xdr:rowOff>
    </xdr:from>
    <xdr:to>
      <xdr:col>7</xdr:col>
      <xdr:colOff>342900</xdr:colOff>
      <xdr:row>266</xdr:row>
      <xdr:rowOff>60960</xdr:rowOff>
    </xdr:to>
    <xdr:sp macro="" textlink="">
      <xdr:nvSpPr>
        <xdr:cNvPr id="5968" name="Rectangle 6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263</xdr:row>
      <xdr:rowOff>0</xdr:rowOff>
    </xdr:from>
    <xdr:to>
      <xdr:col>7</xdr:col>
      <xdr:colOff>342900</xdr:colOff>
      <xdr:row>266</xdr:row>
      <xdr:rowOff>60960</xdr:rowOff>
    </xdr:to>
    <xdr:sp macro="" textlink="">
      <xdr:nvSpPr>
        <xdr:cNvPr id="5969" name="Rectangle 6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298</xdr:row>
      <xdr:rowOff>0</xdr:rowOff>
    </xdr:from>
    <xdr:to>
      <xdr:col>7</xdr:col>
      <xdr:colOff>342900</xdr:colOff>
      <xdr:row>301</xdr:row>
      <xdr:rowOff>60960</xdr:rowOff>
    </xdr:to>
    <xdr:sp macro="" textlink="">
      <xdr:nvSpPr>
        <xdr:cNvPr id="5970" name="Rectangle 6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>
          <a:spLocks noChangeArrowheads="1"/>
        </xdr:cNvSpPr>
      </xdr:nvSpPr>
      <xdr:spPr bwMode="auto">
        <a:xfrm>
          <a:off x="7871460" y="327583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333</xdr:row>
      <xdr:rowOff>0</xdr:rowOff>
    </xdr:from>
    <xdr:to>
      <xdr:col>7</xdr:col>
      <xdr:colOff>342900</xdr:colOff>
      <xdr:row>336</xdr:row>
      <xdr:rowOff>60960</xdr:rowOff>
    </xdr:to>
    <xdr:sp macro="" textlink="">
      <xdr:nvSpPr>
        <xdr:cNvPr id="5971" name="Rectangle 6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333</xdr:row>
      <xdr:rowOff>0</xdr:rowOff>
    </xdr:from>
    <xdr:to>
      <xdr:col>7</xdr:col>
      <xdr:colOff>342900</xdr:colOff>
      <xdr:row>336</xdr:row>
      <xdr:rowOff>60960</xdr:rowOff>
    </xdr:to>
    <xdr:sp macro="" textlink="">
      <xdr:nvSpPr>
        <xdr:cNvPr id="5972" name="Rectangle 6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333</xdr:row>
      <xdr:rowOff>0</xdr:rowOff>
    </xdr:from>
    <xdr:to>
      <xdr:col>7</xdr:col>
      <xdr:colOff>342900</xdr:colOff>
      <xdr:row>336</xdr:row>
      <xdr:rowOff>60960</xdr:rowOff>
    </xdr:to>
    <xdr:sp macro="" textlink="">
      <xdr:nvSpPr>
        <xdr:cNvPr id="5973" name="Rectangle 6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333</xdr:row>
      <xdr:rowOff>0</xdr:rowOff>
    </xdr:from>
    <xdr:to>
      <xdr:col>7</xdr:col>
      <xdr:colOff>342900</xdr:colOff>
      <xdr:row>336</xdr:row>
      <xdr:rowOff>60960</xdr:rowOff>
    </xdr:to>
    <xdr:sp macro="" textlink="">
      <xdr:nvSpPr>
        <xdr:cNvPr id="5974" name="Rectangle 6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342900</xdr:colOff>
      <xdr:row>371</xdr:row>
      <xdr:rowOff>60960</xdr:rowOff>
    </xdr:to>
    <xdr:sp macro="" textlink="">
      <xdr:nvSpPr>
        <xdr:cNvPr id="5975" name="Rectangle 6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>
          <a:spLocks noChangeArrowheads="1"/>
        </xdr:cNvSpPr>
      </xdr:nvSpPr>
      <xdr:spPr bwMode="auto">
        <a:xfrm>
          <a:off x="7871460" y="40347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403</xdr:row>
      <xdr:rowOff>0</xdr:rowOff>
    </xdr:from>
    <xdr:to>
      <xdr:col>7</xdr:col>
      <xdr:colOff>342900</xdr:colOff>
      <xdr:row>406</xdr:row>
      <xdr:rowOff>60960</xdr:rowOff>
    </xdr:to>
    <xdr:sp macro="" textlink="">
      <xdr:nvSpPr>
        <xdr:cNvPr id="5976" name="Rectangle 6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403</xdr:row>
      <xdr:rowOff>0</xdr:rowOff>
    </xdr:from>
    <xdr:to>
      <xdr:col>7</xdr:col>
      <xdr:colOff>342900</xdr:colOff>
      <xdr:row>406</xdr:row>
      <xdr:rowOff>60960</xdr:rowOff>
    </xdr:to>
    <xdr:sp macro="" textlink="">
      <xdr:nvSpPr>
        <xdr:cNvPr id="5977" name="Rectangle 6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403</xdr:row>
      <xdr:rowOff>0</xdr:rowOff>
    </xdr:from>
    <xdr:to>
      <xdr:col>7</xdr:col>
      <xdr:colOff>342900</xdr:colOff>
      <xdr:row>406</xdr:row>
      <xdr:rowOff>60960</xdr:rowOff>
    </xdr:to>
    <xdr:sp macro="" textlink="">
      <xdr:nvSpPr>
        <xdr:cNvPr id="5978" name="Rectangle 6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403</xdr:row>
      <xdr:rowOff>0</xdr:rowOff>
    </xdr:from>
    <xdr:to>
      <xdr:col>7</xdr:col>
      <xdr:colOff>342900</xdr:colOff>
      <xdr:row>406</xdr:row>
      <xdr:rowOff>60960</xdr:rowOff>
    </xdr:to>
    <xdr:sp macro="" textlink="">
      <xdr:nvSpPr>
        <xdr:cNvPr id="5979" name="Rectangle 6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438</xdr:row>
      <xdr:rowOff>0</xdr:rowOff>
    </xdr:from>
    <xdr:to>
      <xdr:col>7</xdr:col>
      <xdr:colOff>342900</xdr:colOff>
      <xdr:row>441</xdr:row>
      <xdr:rowOff>60960</xdr:rowOff>
    </xdr:to>
    <xdr:sp macro="" textlink="">
      <xdr:nvSpPr>
        <xdr:cNvPr id="5980" name="Rectangle 6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>
          <a:spLocks noChangeArrowheads="1"/>
        </xdr:cNvSpPr>
      </xdr:nvSpPr>
      <xdr:spPr bwMode="auto">
        <a:xfrm>
          <a:off x="7871460" y="47785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473</xdr:row>
      <xdr:rowOff>0</xdr:rowOff>
    </xdr:from>
    <xdr:to>
      <xdr:col>7</xdr:col>
      <xdr:colOff>342900</xdr:colOff>
      <xdr:row>476</xdr:row>
      <xdr:rowOff>60960</xdr:rowOff>
    </xdr:to>
    <xdr:sp macro="" textlink="">
      <xdr:nvSpPr>
        <xdr:cNvPr id="5981" name="Rectangle 6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473</xdr:row>
      <xdr:rowOff>0</xdr:rowOff>
    </xdr:from>
    <xdr:to>
      <xdr:col>7</xdr:col>
      <xdr:colOff>342900</xdr:colOff>
      <xdr:row>476</xdr:row>
      <xdr:rowOff>60960</xdr:rowOff>
    </xdr:to>
    <xdr:sp macro="" textlink="">
      <xdr:nvSpPr>
        <xdr:cNvPr id="5982" name="Rectangle 6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473</xdr:row>
      <xdr:rowOff>0</xdr:rowOff>
    </xdr:from>
    <xdr:to>
      <xdr:col>7</xdr:col>
      <xdr:colOff>342900</xdr:colOff>
      <xdr:row>476</xdr:row>
      <xdr:rowOff>60960</xdr:rowOff>
    </xdr:to>
    <xdr:sp macro="" textlink="">
      <xdr:nvSpPr>
        <xdr:cNvPr id="5983" name="Rectangle 6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473</xdr:row>
      <xdr:rowOff>0</xdr:rowOff>
    </xdr:from>
    <xdr:to>
      <xdr:col>7</xdr:col>
      <xdr:colOff>342900</xdr:colOff>
      <xdr:row>476</xdr:row>
      <xdr:rowOff>60960</xdr:rowOff>
    </xdr:to>
    <xdr:sp macro="" textlink="">
      <xdr:nvSpPr>
        <xdr:cNvPr id="5984" name="Rectangle 6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509</xdr:row>
      <xdr:rowOff>0</xdr:rowOff>
    </xdr:from>
    <xdr:to>
      <xdr:col>7</xdr:col>
      <xdr:colOff>342900</xdr:colOff>
      <xdr:row>512</xdr:row>
      <xdr:rowOff>60960</xdr:rowOff>
    </xdr:to>
    <xdr:sp macro="" textlink="">
      <xdr:nvSpPr>
        <xdr:cNvPr id="5985" name="Rectangle 6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>
          <a:spLocks noChangeArrowheads="1"/>
        </xdr:cNvSpPr>
      </xdr:nvSpPr>
      <xdr:spPr bwMode="auto">
        <a:xfrm>
          <a:off x="7871460" y="555269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544</xdr:row>
      <xdr:rowOff>0</xdr:rowOff>
    </xdr:from>
    <xdr:to>
      <xdr:col>7</xdr:col>
      <xdr:colOff>342900</xdr:colOff>
      <xdr:row>547</xdr:row>
      <xdr:rowOff>60960</xdr:rowOff>
    </xdr:to>
    <xdr:sp macro="" textlink="">
      <xdr:nvSpPr>
        <xdr:cNvPr id="5986" name="Rectangle 6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544</xdr:row>
      <xdr:rowOff>0</xdr:rowOff>
    </xdr:from>
    <xdr:to>
      <xdr:col>7</xdr:col>
      <xdr:colOff>342900</xdr:colOff>
      <xdr:row>547</xdr:row>
      <xdr:rowOff>60960</xdr:rowOff>
    </xdr:to>
    <xdr:sp macro="" textlink="">
      <xdr:nvSpPr>
        <xdr:cNvPr id="5987" name="Rectangle 6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544</xdr:row>
      <xdr:rowOff>0</xdr:rowOff>
    </xdr:from>
    <xdr:to>
      <xdr:col>7</xdr:col>
      <xdr:colOff>342900</xdr:colOff>
      <xdr:row>547</xdr:row>
      <xdr:rowOff>60960</xdr:rowOff>
    </xdr:to>
    <xdr:sp macro="" textlink="">
      <xdr:nvSpPr>
        <xdr:cNvPr id="5988" name="Rectangle 6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544</xdr:row>
      <xdr:rowOff>0</xdr:rowOff>
    </xdr:from>
    <xdr:to>
      <xdr:col>7</xdr:col>
      <xdr:colOff>342900</xdr:colOff>
      <xdr:row>547</xdr:row>
      <xdr:rowOff>60960</xdr:rowOff>
    </xdr:to>
    <xdr:sp macro="" textlink="">
      <xdr:nvSpPr>
        <xdr:cNvPr id="5989" name="Rectangle 6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579</xdr:row>
      <xdr:rowOff>0</xdr:rowOff>
    </xdr:from>
    <xdr:to>
      <xdr:col>7</xdr:col>
      <xdr:colOff>342900</xdr:colOff>
      <xdr:row>582</xdr:row>
      <xdr:rowOff>60960</xdr:rowOff>
    </xdr:to>
    <xdr:sp macro="" textlink="">
      <xdr:nvSpPr>
        <xdr:cNvPr id="5990" name="Rectangle 6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>
          <a:spLocks noChangeArrowheads="1"/>
        </xdr:cNvSpPr>
      </xdr:nvSpPr>
      <xdr:spPr bwMode="auto">
        <a:xfrm>
          <a:off x="7871460" y="629640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342900</xdr:colOff>
      <xdr:row>617</xdr:row>
      <xdr:rowOff>60960</xdr:rowOff>
    </xdr:to>
    <xdr:sp macro="" textlink="">
      <xdr:nvSpPr>
        <xdr:cNvPr id="5991" name="Rectangle 6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342900</xdr:colOff>
      <xdr:row>617</xdr:row>
      <xdr:rowOff>60960</xdr:rowOff>
    </xdr:to>
    <xdr:sp macro="" textlink="">
      <xdr:nvSpPr>
        <xdr:cNvPr id="5992" name="Rectangle 6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342900</xdr:colOff>
      <xdr:row>617</xdr:row>
      <xdr:rowOff>60960</xdr:rowOff>
    </xdr:to>
    <xdr:sp macro="" textlink="">
      <xdr:nvSpPr>
        <xdr:cNvPr id="5993" name="Rectangle 6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342900</xdr:colOff>
      <xdr:row>617</xdr:row>
      <xdr:rowOff>60960</xdr:rowOff>
    </xdr:to>
    <xdr:sp macro="" textlink="">
      <xdr:nvSpPr>
        <xdr:cNvPr id="5994" name="Rectangle 6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649</xdr:row>
      <xdr:rowOff>0</xdr:rowOff>
    </xdr:from>
    <xdr:to>
      <xdr:col>7</xdr:col>
      <xdr:colOff>342900</xdr:colOff>
      <xdr:row>652</xdr:row>
      <xdr:rowOff>60960</xdr:rowOff>
    </xdr:to>
    <xdr:sp macro="" textlink="">
      <xdr:nvSpPr>
        <xdr:cNvPr id="5995" name="Rectangle 6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>
          <a:spLocks noChangeArrowheads="1"/>
        </xdr:cNvSpPr>
      </xdr:nvSpPr>
      <xdr:spPr bwMode="auto">
        <a:xfrm>
          <a:off x="7871460" y="702487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342900</xdr:colOff>
      <xdr:row>688</xdr:row>
      <xdr:rowOff>76200</xdr:rowOff>
    </xdr:to>
    <xdr:sp macro="" textlink="">
      <xdr:nvSpPr>
        <xdr:cNvPr id="5996" name="Rectangle 6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342900</xdr:colOff>
      <xdr:row>688</xdr:row>
      <xdr:rowOff>76200</xdr:rowOff>
    </xdr:to>
    <xdr:sp macro="" textlink="">
      <xdr:nvSpPr>
        <xdr:cNvPr id="5997" name="Rectangle 6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342900</xdr:colOff>
      <xdr:row>688</xdr:row>
      <xdr:rowOff>76200</xdr:rowOff>
    </xdr:to>
    <xdr:sp macro="" textlink="">
      <xdr:nvSpPr>
        <xdr:cNvPr id="5998" name="Rectangle 6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342900</xdr:colOff>
      <xdr:row>688</xdr:row>
      <xdr:rowOff>76200</xdr:rowOff>
    </xdr:to>
    <xdr:sp macro="" textlink="">
      <xdr:nvSpPr>
        <xdr:cNvPr id="5999" name="Rectangle 6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719</xdr:row>
      <xdr:rowOff>0</xdr:rowOff>
    </xdr:from>
    <xdr:to>
      <xdr:col>7</xdr:col>
      <xdr:colOff>342900</xdr:colOff>
      <xdr:row>721</xdr:row>
      <xdr:rowOff>111760</xdr:rowOff>
    </xdr:to>
    <xdr:sp macro="" textlink="">
      <xdr:nvSpPr>
        <xdr:cNvPr id="6000" name="Rectangle 6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719</xdr:row>
      <xdr:rowOff>0</xdr:rowOff>
    </xdr:from>
    <xdr:to>
      <xdr:col>7</xdr:col>
      <xdr:colOff>342900</xdr:colOff>
      <xdr:row>721</xdr:row>
      <xdr:rowOff>111760</xdr:rowOff>
    </xdr:to>
    <xdr:sp macro="" textlink="">
      <xdr:nvSpPr>
        <xdr:cNvPr id="6001" name="Rectangle 6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719</xdr:row>
      <xdr:rowOff>0</xdr:rowOff>
    </xdr:from>
    <xdr:to>
      <xdr:col>7</xdr:col>
      <xdr:colOff>342900</xdr:colOff>
      <xdr:row>721</xdr:row>
      <xdr:rowOff>111760</xdr:rowOff>
    </xdr:to>
    <xdr:sp macro="" textlink="">
      <xdr:nvSpPr>
        <xdr:cNvPr id="6002" name="Rectangle 6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719</xdr:row>
      <xdr:rowOff>0</xdr:rowOff>
    </xdr:from>
    <xdr:to>
      <xdr:col>7</xdr:col>
      <xdr:colOff>342900</xdr:colOff>
      <xdr:row>721</xdr:row>
      <xdr:rowOff>111760</xdr:rowOff>
    </xdr:to>
    <xdr:sp macro="" textlink="">
      <xdr:nvSpPr>
        <xdr:cNvPr id="6003" name="Rectangle 6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718</xdr:row>
      <xdr:rowOff>0</xdr:rowOff>
    </xdr:from>
    <xdr:ext cx="342900" cy="441325"/>
    <xdr:sp macro="" textlink="">
      <xdr:nvSpPr>
        <xdr:cNvPr id="58" name="Rectangle 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718</xdr:row>
      <xdr:rowOff>0</xdr:rowOff>
    </xdr:from>
    <xdr:ext cx="342900" cy="441325"/>
    <xdr:sp macro="" textlink="">
      <xdr:nvSpPr>
        <xdr:cNvPr id="59" name="Rectangle 6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718</xdr:row>
      <xdr:rowOff>0</xdr:rowOff>
    </xdr:from>
    <xdr:ext cx="342900" cy="441325"/>
    <xdr:sp macro="" textlink="">
      <xdr:nvSpPr>
        <xdr:cNvPr id="60" name="Rectangle 6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718</xdr:row>
      <xdr:rowOff>0</xdr:rowOff>
    </xdr:from>
    <xdr:ext cx="342900" cy="441325"/>
    <xdr:sp macro="" textlink="">
      <xdr:nvSpPr>
        <xdr:cNvPr id="61" name="Rectangle 6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342900" cy="461010"/>
    <xdr:sp macro="" textlink="">
      <xdr:nvSpPr>
        <xdr:cNvPr id="62" name="Rectangle 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7659688" y="8576468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342900" cy="461010"/>
    <xdr:sp macro="" textlink="">
      <xdr:nvSpPr>
        <xdr:cNvPr id="63" name="Rectangle 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7659688" y="8576468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342900" cy="461010"/>
    <xdr:sp macro="" textlink="">
      <xdr:nvSpPr>
        <xdr:cNvPr id="64" name="Rectangle 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rrowheads="1"/>
        </xdr:cNvSpPr>
      </xdr:nvSpPr>
      <xdr:spPr bwMode="auto">
        <a:xfrm>
          <a:off x="7659688" y="8576468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84</xdr:row>
      <xdr:rowOff>0</xdr:rowOff>
    </xdr:from>
    <xdr:ext cx="342900" cy="461010"/>
    <xdr:sp macro="" textlink="">
      <xdr:nvSpPr>
        <xdr:cNvPr id="65" name="Rectangle 6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7659688" y="8576468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42900" cy="441325"/>
    <xdr:sp macro="" textlink="">
      <xdr:nvSpPr>
        <xdr:cNvPr id="66" name="Rectangle 6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rrowheads="1"/>
        </xdr:cNvSpPr>
      </xdr:nvSpPr>
      <xdr:spPr bwMode="auto">
        <a:xfrm>
          <a:off x="7659688" y="81978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42900" cy="441325"/>
    <xdr:sp macro="" textlink="">
      <xdr:nvSpPr>
        <xdr:cNvPr id="67" name="Rectangle 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7659688" y="81978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42900" cy="441325"/>
    <xdr:sp macro="" textlink="">
      <xdr:nvSpPr>
        <xdr:cNvPr id="68" name="Rectangle 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rrowheads="1"/>
        </xdr:cNvSpPr>
      </xdr:nvSpPr>
      <xdr:spPr bwMode="auto">
        <a:xfrm>
          <a:off x="7659688" y="81978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42900" cy="441325"/>
    <xdr:sp macro="" textlink="">
      <xdr:nvSpPr>
        <xdr:cNvPr id="69" name="Rectangle 6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7659688" y="81978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53</xdr:row>
      <xdr:rowOff>0</xdr:rowOff>
    </xdr:from>
    <xdr:ext cx="342900" cy="441960"/>
    <xdr:sp macro="" textlink="">
      <xdr:nvSpPr>
        <xdr:cNvPr id="70" name="Rectangle 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53</xdr:row>
      <xdr:rowOff>0</xdr:rowOff>
    </xdr:from>
    <xdr:ext cx="342900" cy="441325"/>
    <xdr:sp macro="" textlink="">
      <xdr:nvSpPr>
        <xdr:cNvPr id="71" name="Rectangle 6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53</xdr:row>
      <xdr:rowOff>0</xdr:rowOff>
    </xdr:from>
    <xdr:ext cx="342900" cy="441325"/>
    <xdr:sp macro="" textlink="">
      <xdr:nvSpPr>
        <xdr:cNvPr id="72" name="Rectangle 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53</xdr:row>
      <xdr:rowOff>0</xdr:rowOff>
    </xdr:from>
    <xdr:ext cx="342900" cy="441325"/>
    <xdr:sp macro="" textlink="">
      <xdr:nvSpPr>
        <xdr:cNvPr id="73" name="Rectangle 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53</xdr:row>
      <xdr:rowOff>0</xdr:rowOff>
    </xdr:from>
    <xdr:ext cx="342900" cy="441325"/>
    <xdr:sp macro="" textlink="">
      <xdr:nvSpPr>
        <xdr:cNvPr id="74" name="Rectangle 6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7659688" y="31829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88</xdr:row>
      <xdr:rowOff>0</xdr:rowOff>
    </xdr:from>
    <xdr:ext cx="342900" cy="441960"/>
    <xdr:sp macro="" textlink="">
      <xdr:nvSpPr>
        <xdr:cNvPr id="75" name="Rectangle 6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88</xdr:row>
      <xdr:rowOff>0</xdr:rowOff>
    </xdr:from>
    <xdr:ext cx="342900" cy="441960"/>
    <xdr:sp macro="" textlink="">
      <xdr:nvSpPr>
        <xdr:cNvPr id="76" name="Rectangle 6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88</xdr:row>
      <xdr:rowOff>0</xdr:rowOff>
    </xdr:from>
    <xdr:ext cx="342900" cy="441960"/>
    <xdr:sp macro="" textlink="">
      <xdr:nvSpPr>
        <xdr:cNvPr id="77" name="Rectangle 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88</xdr:row>
      <xdr:rowOff>0</xdr:rowOff>
    </xdr:from>
    <xdr:ext cx="342900" cy="441960"/>
    <xdr:sp macro="" textlink="">
      <xdr:nvSpPr>
        <xdr:cNvPr id="78" name="Rectangle 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88</xdr:row>
      <xdr:rowOff>0</xdr:rowOff>
    </xdr:from>
    <xdr:ext cx="342900" cy="441960"/>
    <xdr:sp macro="" textlink="">
      <xdr:nvSpPr>
        <xdr:cNvPr id="79" name="Rectangle 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88</xdr:row>
      <xdr:rowOff>0</xdr:rowOff>
    </xdr:from>
    <xdr:ext cx="342900" cy="441325"/>
    <xdr:sp macro="" textlink="">
      <xdr:nvSpPr>
        <xdr:cNvPr id="80" name="Rectangle 6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88</xdr:row>
      <xdr:rowOff>0</xdr:rowOff>
    </xdr:from>
    <xdr:ext cx="342900" cy="441325"/>
    <xdr:sp macro="" textlink="">
      <xdr:nvSpPr>
        <xdr:cNvPr id="81" name="Rectangle 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88</xdr:row>
      <xdr:rowOff>0</xdr:rowOff>
    </xdr:from>
    <xdr:ext cx="342900" cy="441325"/>
    <xdr:sp macro="" textlink="">
      <xdr:nvSpPr>
        <xdr:cNvPr id="82" name="Rectangle 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88</xdr:row>
      <xdr:rowOff>0</xdr:rowOff>
    </xdr:from>
    <xdr:ext cx="342900" cy="441325"/>
    <xdr:sp macro="" textlink="">
      <xdr:nvSpPr>
        <xdr:cNvPr id="83" name="Rectangle 6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7659688" y="7429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123</xdr:row>
      <xdr:rowOff>0</xdr:rowOff>
    </xdr:from>
    <xdr:ext cx="342900" cy="441960"/>
    <xdr:sp macro="" textlink="">
      <xdr:nvSpPr>
        <xdr:cNvPr id="84" name="Rectangle 6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123</xdr:row>
      <xdr:rowOff>0</xdr:rowOff>
    </xdr:from>
    <xdr:ext cx="342900" cy="441960"/>
    <xdr:sp macro="" textlink="">
      <xdr:nvSpPr>
        <xdr:cNvPr id="85" name="Rectangle 6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123</xdr:row>
      <xdr:rowOff>0</xdr:rowOff>
    </xdr:from>
    <xdr:ext cx="342900" cy="441960"/>
    <xdr:sp macro="" textlink="">
      <xdr:nvSpPr>
        <xdr:cNvPr id="86" name="Rectangle 6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123</xdr:row>
      <xdr:rowOff>0</xdr:rowOff>
    </xdr:from>
    <xdr:ext cx="342900" cy="441960"/>
    <xdr:sp macro="" textlink="">
      <xdr:nvSpPr>
        <xdr:cNvPr id="87" name="Rectangle 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123</xdr:row>
      <xdr:rowOff>0</xdr:rowOff>
    </xdr:from>
    <xdr:ext cx="342900" cy="441960"/>
    <xdr:sp macro="" textlink="">
      <xdr:nvSpPr>
        <xdr:cNvPr id="88" name="Rectangle 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123</xdr:row>
      <xdr:rowOff>0</xdr:rowOff>
    </xdr:from>
    <xdr:ext cx="342900" cy="441960"/>
    <xdr:sp macro="" textlink="">
      <xdr:nvSpPr>
        <xdr:cNvPr id="89" name="Rectangle 6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123</xdr:row>
      <xdr:rowOff>0</xdr:rowOff>
    </xdr:from>
    <xdr:ext cx="342900" cy="441325"/>
    <xdr:sp macro="" textlink="">
      <xdr:nvSpPr>
        <xdr:cNvPr id="90" name="Rectangle 6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123</xdr:row>
      <xdr:rowOff>0</xdr:rowOff>
    </xdr:from>
    <xdr:ext cx="342900" cy="441325"/>
    <xdr:sp macro="" textlink="">
      <xdr:nvSpPr>
        <xdr:cNvPr id="91" name="Rectangle 6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123</xdr:row>
      <xdr:rowOff>0</xdr:rowOff>
    </xdr:from>
    <xdr:ext cx="342900" cy="441325"/>
    <xdr:sp macro="" textlink="">
      <xdr:nvSpPr>
        <xdr:cNvPr id="92" name="Rectangle 6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123</xdr:row>
      <xdr:rowOff>0</xdr:rowOff>
    </xdr:from>
    <xdr:ext cx="342900" cy="441325"/>
    <xdr:sp macro="" textlink="">
      <xdr:nvSpPr>
        <xdr:cNvPr id="93" name="Rectangle 6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rrowheads="1"/>
        </xdr:cNvSpPr>
      </xdr:nvSpPr>
      <xdr:spPr bwMode="auto">
        <a:xfrm>
          <a:off x="7659688" y="11501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42900" cy="441960"/>
    <xdr:sp macro="" textlink="">
      <xdr:nvSpPr>
        <xdr:cNvPr id="94" name="Rectangle 6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42900" cy="441960"/>
    <xdr:sp macro="" textlink="">
      <xdr:nvSpPr>
        <xdr:cNvPr id="95" name="Rectangl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42900" cy="441960"/>
    <xdr:sp macro="" textlink="">
      <xdr:nvSpPr>
        <xdr:cNvPr id="96" name="Rectangle 6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42900" cy="441960"/>
    <xdr:sp macro="" textlink="">
      <xdr:nvSpPr>
        <xdr:cNvPr id="97" name="Rectangle 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42900" cy="441960"/>
    <xdr:sp macro="" textlink="">
      <xdr:nvSpPr>
        <xdr:cNvPr id="98" name="Rectangle 6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42900" cy="441960"/>
    <xdr:sp macro="" textlink="">
      <xdr:nvSpPr>
        <xdr:cNvPr id="99" name="Rectangle 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42900" cy="441960"/>
    <xdr:sp macro="" textlink="">
      <xdr:nvSpPr>
        <xdr:cNvPr id="100" name="Rectangle 6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42900" cy="441960"/>
    <xdr:sp macro="" textlink="">
      <xdr:nvSpPr>
        <xdr:cNvPr id="101" name="Rectangle 6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42900" cy="441960"/>
    <xdr:sp macro="" textlink="">
      <xdr:nvSpPr>
        <xdr:cNvPr id="102" name="Rectangle 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42900" cy="441960"/>
    <xdr:sp macro="" textlink="">
      <xdr:nvSpPr>
        <xdr:cNvPr id="103" name="Rectangle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42900" cy="441325"/>
    <xdr:sp macro="" textlink="">
      <xdr:nvSpPr>
        <xdr:cNvPr id="104" name="Rectangle 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42900" cy="441325"/>
    <xdr:sp macro="" textlink="">
      <xdr:nvSpPr>
        <xdr:cNvPr id="105" name="Rectangle 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42900" cy="441325"/>
    <xdr:sp macro="" textlink="">
      <xdr:nvSpPr>
        <xdr:cNvPr id="106" name="Rectangle 6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158</xdr:row>
      <xdr:rowOff>0</xdr:rowOff>
    </xdr:from>
    <xdr:ext cx="342900" cy="441325"/>
    <xdr:sp macro="" textlink="">
      <xdr:nvSpPr>
        <xdr:cNvPr id="107" name="Rectangle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193</xdr:row>
      <xdr:rowOff>0</xdr:rowOff>
    </xdr:from>
    <xdr:ext cx="342900" cy="441960"/>
    <xdr:sp macro="" textlink="">
      <xdr:nvSpPr>
        <xdr:cNvPr id="108" name="Rectangle 6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193</xdr:row>
      <xdr:rowOff>0</xdr:rowOff>
    </xdr:from>
    <xdr:ext cx="342900" cy="441960"/>
    <xdr:sp macro="" textlink="">
      <xdr:nvSpPr>
        <xdr:cNvPr id="109" name="Rectangle 6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193</xdr:row>
      <xdr:rowOff>0</xdr:rowOff>
    </xdr:from>
    <xdr:ext cx="342900" cy="441960"/>
    <xdr:sp macro="" textlink="">
      <xdr:nvSpPr>
        <xdr:cNvPr id="110" name="Rectangle 6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193</xdr:row>
      <xdr:rowOff>0</xdr:rowOff>
    </xdr:from>
    <xdr:ext cx="342900" cy="441960"/>
    <xdr:sp macro="" textlink="">
      <xdr:nvSpPr>
        <xdr:cNvPr id="111" name="Rectangle 6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193</xdr:row>
      <xdr:rowOff>0</xdr:rowOff>
    </xdr:from>
    <xdr:ext cx="342900" cy="441960"/>
    <xdr:sp macro="" textlink="">
      <xdr:nvSpPr>
        <xdr:cNvPr id="112" name="Rectangle 6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193</xdr:row>
      <xdr:rowOff>0</xdr:rowOff>
    </xdr:from>
    <xdr:ext cx="342900" cy="441960"/>
    <xdr:sp macro="" textlink="">
      <xdr:nvSpPr>
        <xdr:cNvPr id="113" name="Rectangle 6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193</xdr:row>
      <xdr:rowOff>0</xdr:rowOff>
    </xdr:from>
    <xdr:ext cx="342900" cy="441960"/>
    <xdr:sp macro="" textlink="">
      <xdr:nvSpPr>
        <xdr:cNvPr id="114" name="Rectangle 6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193</xdr:row>
      <xdr:rowOff>0</xdr:rowOff>
    </xdr:from>
    <xdr:ext cx="342900" cy="441960"/>
    <xdr:sp macro="" textlink="">
      <xdr:nvSpPr>
        <xdr:cNvPr id="115" name="Rectangle 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193</xdr:row>
      <xdr:rowOff>0</xdr:rowOff>
    </xdr:from>
    <xdr:ext cx="342900" cy="441960"/>
    <xdr:sp macro="" textlink="">
      <xdr:nvSpPr>
        <xdr:cNvPr id="116" name="Rectangle 6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193</xdr:row>
      <xdr:rowOff>0</xdr:rowOff>
    </xdr:from>
    <xdr:ext cx="342900" cy="441960"/>
    <xdr:sp macro="" textlink="">
      <xdr:nvSpPr>
        <xdr:cNvPr id="117" name="Rectangle 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193</xdr:row>
      <xdr:rowOff>0</xdr:rowOff>
    </xdr:from>
    <xdr:ext cx="342900" cy="441325"/>
    <xdr:sp macro="" textlink="">
      <xdr:nvSpPr>
        <xdr:cNvPr id="118" name="Rectangle 6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193</xdr:row>
      <xdr:rowOff>0</xdr:rowOff>
    </xdr:from>
    <xdr:ext cx="342900" cy="441325"/>
    <xdr:sp macro="" textlink="">
      <xdr:nvSpPr>
        <xdr:cNvPr id="119" name="Rectangle 6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193</xdr:row>
      <xdr:rowOff>0</xdr:rowOff>
    </xdr:from>
    <xdr:ext cx="342900" cy="441325"/>
    <xdr:sp macro="" textlink="">
      <xdr:nvSpPr>
        <xdr:cNvPr id="120" name="Rectangle 6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193</xdr:row>
      <xdr:rowOff>0</xdr:rowOff>
    </xdr:from>
    <xdr:ext cx="342900" cy="441325"/>
    <xdr:sp macro="" textlink="">
      <xdr:nvSpPr>
        <xdr:cNvPr id="121" name="Rectangle 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rrowheads="1"/>
        </xdr:cNvSpPr>
      </xdr:nvSpPr>
      <xdr:spPr bwMode="auto">
        <a:xfrm>
          <a:off x="7659688" y="15573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960"/>
    <xdr:sp macro="" textlink="">
      <xdr:nvSpPr>
        <xdr:cNvPr id="122" name="Rectangle 6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960"/>
    <xdr:sp macro="" textlink="">
      <xdr:nvSpPr>
        <xdr:cNvPr id="123" name="Rectangle 6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960"/>
    <xdr:sp macro="" textlink="">
      <xdr:nvSpPr>
        <xdr:cNvPr id="124" name="Rectangle 6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960"/>
    <xdr:sp macro="" textlink="">
      <xdr:nvSpPr>
        <xdr:cNvPr id="125" name="Rectangle 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960"/>
    <xdr:sp macro="" textlink="">
      <xdr:nvSpPr>
        <xdr:cNvPr id="126" name="Rectangle 6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960"/>
    <xdr:sp macro="" textlink="">
      <xdr:nvSpPr>
        <xdr:cNvPr id="127" name="Rectangle 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960"/>
    <xdr:sp macro="" textlink="">
      <xdr:nvSpPr>
        <xdr:cNvPr id="128" name="Rectangle 6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960"/>
    <xdr:sp macro="" textlink="">
      <xdr:nvSpPr>
        <xdr:cNvPr id="129" name="Rectangle 6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960"/>
    <xdr:sp macro="" textlink="">
      <xdr:nvSpPr>
        <xdr:cNvPr id="130" name="Rectangle 6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960"/>
    <xdr:sp macro="" textlink="">
      <xdr:nvSpPr>
        <xdr:cNvPr id="131" name="Rectangle 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960"/>
    <xdr:sp macro="" textlink="">
      <xdr:nvSpPr>
        <xdr:cNvPr id="132" name="Rectangle 6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960"/>
    <xdr:sp macro="" textlink="">
      <xdr:nvSpPr>
        <xdr:cNvPr id="133" name="Rectangle 6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960"/>
    <xdr:sp macro="" textlink="">
      <xdr:nvSpPr>
        <xdr:cNvPr id="134" name="Rectangle 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960"/>
    <xdr:sp macro="" textlink="">
      <xdr:nvSpPr>
        <xdr:cNvPr id="135" name="Rectangle 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325"/>
    <xdr:sp macro="" textlink="">
      <xdr:nvSpPr>
        <xdr:cNvPr id="136" name="Rectangle 6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325"/>
    <xdr:sp macro="" textlink="">
      <xdr:nvSpPr>
        <xdr:cNvPr id="137" name="Rectangle 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325"/>
    <xdr:sp macro="" textlink="">
      <xdr:nvSpPr>
        <xdr:cNvPr id="138" name="Rectangle 6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228</xdr:row>
      <xdr:rowOff>0</xdr:rowOff>
    </xdr:from>
    <xdr:ext cx="342900" cy="441325"/>
    <xdr:sp macro="" textlink="">
      <xdr:nvSpPr>
        <xdr:cNvPr id="139" name="Rectangle 6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rrowheads="1"/>
        </xdr:cNvSpPr>
      </xdr:nvSpPr>
      <xdr:spPr bwMode="auto">
        <a:xfrm>
          <a:off x="7659688" y="23717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960"/>
    <xdr:sp macro="" textlink="">
      <xdr:nvSpPr>
        <xdr:cNvPr id="140" name="Rectangle 6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960"/>
    <xdr:sp macro="" textlink="">
      <xdr:nvSpPr>
        <xdr:cNvPr id="141" name="Rectangle 6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960"/>
    <xdr:sp macro="" textlink="">
      <xdr:nvSpPr>
        <xdr:cNvPr id="142" name="Rectangle 6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960"/>
    <xdr:sp macro="" textlink="">
      <xdr:nvSpPr>
        <xdr:cNvPr id="143" name="Rectangle 6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960"/>
    <xdr:sp macro="" textlink="">
      <xdr:nvSpPr>
        <xdr:cNvPr id="144" name="Rectangle 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960"/>
    <xdr:sp macro="" textlink="">
      <xdr:nvSpPr>
        <xdr:cNvPr id="145" name="Rectangle 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960"/>
    <xdr:sp macro="" textlink="">
      <xdr:nvSpPr>
        <xdr:cNvPr id="146" name="Rectangle 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960"/>
    <xdr:sp macro="" textlink="">
      <xdr:nvSpPr>
        <xdr:cNvPr id="147" name="Rectangle 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960"/>
    <xdr:sp macro="" textlink="">
      <xdr:nvSpPr>
        <xdr:cNvPr id="148" name="Rectangle 6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960"/>
    <xdr:sp macro="" textlink="">
      <xdr:nvSpPr>
        <xdr:cNvPr id="149" name="Rectangle 6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960"/>
    <xdr:sp macro="" textlink="">
      <xdr:nvSpPr>
        <xdr:cNvPr id="150" name="Rectangle 6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960"/>
    <xdr:sp macro="" textlink="">
      <xdr:nvSpPr>
        <xdr:cNvPr id="151" name="Rectangle 6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960"/>
    <xdr:sp macro="" textlink="">
      <xdr:nvSpPr>
        <xdr:cNvPr id="152" name="Rectangle 6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960"/>
    <xdr:sp macro="" textlink="">
      <xdr:nvSpPr>
        <xdr:cNvPr id="153" name="Rectangle 6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960"/>
    <xdr:sp macro="" textlink="">
      <xdr:nvSpPr>
        <xdr:cNvPr id="154" name="Rectangle 6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325"/>
    <xdr:sp macro="" textlink="">
      <xdr:nvSpPr>
        <xdr:cNvPr id="155" name="Rectangle 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325"/>
    <xdr:sp macro="" textlink="">
      <xdr:nvSpPr>
        <xdr:cNvPr id="156" name="Rectangle 6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325"/>
    <xdr:sp macro="" textlink="">
      <xdr:nvSpPr>
        <xdr:cNvPr id="157" name="Rectangle 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263</xdr:row>
      <xdr:rowOff>0</xdr:rowOff>
    </xdr:from>
    <xdr:ext cx="342900" cy="441325"/>
    <xdr:sp macro="" textlink="">
      <xdr:nvSpPr>
        <xdr:cNvPr id="158" name="Rectangle 6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rrowheads="1"/>
        </xdr:cNvSpPr>
      </xdr:nvSpPr>
      <xdr:spPr bwMode="auto">
        <a:xfrm>
          <a:off x="7659688" y="279638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82" name="Rectangle 6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83" name="Rectangle 6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84" name="Rectangle 6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85" name="Rectangle 6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86" name="Rectangle 6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87" name="Rectangle 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88" name="Rectangle 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89" name="Rectangle 6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90" name="Rectangle 6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91" name="Rectangle 6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92" name="Rectangle 6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93" name="Rectangle 6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94" name="Rectangle 6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95" name="Rectangle 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96" name="Rectangle 6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97" name="Rectangle 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98" name="Rectangle 6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199" name="Rectangle 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960"/>
    <xdr:sp macro="" textlink="">
      <xdr:nvSpPr>
        <xdr:cNvPr id="200" name="Rectangle 6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325"/>
    <xdr:sp macro="" textlink="">
      <xdr:nvSpPr>
        <xdr:cNvPr id="201" name="Rectangle 6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325"/>
    <xdr:sp macro="" textlink="">
      <xdr:nvSpPr>
        <xdr:cNvPr id="202" name="Rectangle 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325"/>
    <xdr:sp macro="" textlink="">
      <xdr:nvSpPr>
        <xdr:cNvPr id="203" name="Rectangle 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298</xdr:row>
      <xdr:rowOff>0</xdr:rowOff>
    </xdr:from>
    <xdr:ext cx="342900" cy="441325"/>
    <xdr:sp macro="" textlink="">
      <xdr:nvSpPr>
        <xdr:cNvPr id="204" name="Rectangle 6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rrowheads="1"/>
        </xdr:cNvSpPr>
      </xdr:nvSpPr>
      <xdr:spPr bwMode="auto">
        <a:xfrm>
          <a:off x="7659688" y="320357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05" name="Rectangle 6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06" name="Rectangle 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07" name="Rectangle 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08" name="Rectangle 6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09" name="Rectangle 6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10" name="Rectangle 6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11" name="Rectangle 6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12" name="Rectangle 6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13" name="Rectangle 6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14" name="Rectangle 6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15" name="Rectangle 6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16" name="Rectangle 6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17" name="Rectangle 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18" name="Rectangle 6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19" name="Rectangle 6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20" name="Rectangle 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21" name="Rectangle 6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22" name="Rectangle 6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23" name="Rectangle 6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24" name="Rectangle 6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25" name="Rectangle 6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26" name="Rectangle 6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27" name="Rectangle 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960"/>
    <xdr:sp macro="" textlink="">
      <xdr:nvSpPr>
        <xdr:cNvPr id="228" name="Rectangle 6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325"/>
    <xdr:sp macro="" textlink="">
      <xdr:nvSpPr>
        <xdr:cNvPr id="229" name="Rectangle 6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325"/>
    <xdr:sp macro="" textlink="">
      <xdr:nvSpPr>
        <xdr:cNvPr id="230" name="Rectangle 6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325"/>
    <xdr:sp macro="" textlink="">
      <xdr:nvSpPr>
        <xdr:cNvPr id="231" name="Rectangle 6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333</xdr:row>
      <xdr:rowOff>0</xdr:rowOff>
    </xdr:from>
    <xdr:ext cx="342900" cy="441325"/>
    <xdr:sp macro="" textlink="">
      <xdr:nvSpPr>
        <xdr:cNvPr id="232" name="Rectangle 6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rrowheads="1"/>
        </xdr:cNvSpPr>
      </xdr:nvSpPr>
      <xdr:spPr bwMode="auto">
        <a:xfrm>
          <a:off x="7659688" y="361076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33" name="Rectangle 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34" name="Rectangle 6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35" name="Rectangle 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36" name="Rectangle 6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37" name="Rectangle 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38" name="Rectangle 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39" name="Rectangle 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40" name="Rectangle 6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41" name="Rectangle 6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42" name="Rectangle 6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43" name="Rectangle 6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44" name="Rectangle 6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45" name="Rectangle 6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46" name="Rectangle 6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47" name="Rectangle 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48" name="Rectangle 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49" name="Rectangle 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50" name="Rectangle 6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51" name="Rectangle 6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52" name="Rectangle 6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53" name="Rectangle 6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54" name="Rectangle 6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55" name="Rectangle 6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960"/>
    <xdr:sp macro="" textlink="">
      <xdr:nvSpPr>
        <xdr:cNvPr id="256" name="Rectangle 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325"/>
    <xdr:sp macro="" textlink="">
      <xdr:nvSpPr>
        <xdr:cNvPr id="257" name="Rectangle 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325"/>
    <xdr:sp macro="" textlink="">
      <xdr:nvSpPr>
        <xdr:cNvPr id="258" name="Rectangle 6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325"/>
    <xdr:sp macro="" textlink="">
      <xdr:nvSpPr>
        <xdr:cNvPr id="259" name="Rectangle 6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368</xdr:row>
      <xdr:rowOff>0</xdr:rowOff>
    </xdr:from>
    <xdr:ext cx="342900" cy="441325"/>
    <xdr:sp macro="" textlink="">
      <xdr:nvSpPr>
        <xdr:cNvPr id="260" name="Rectangle 6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rrowheads="1"/>
        </xdr:cNvSpPr>
      </xdr:nvSpPr>
      <xdr:spPr bwMode="auto">
        <a:xfrm>
          <a:off x="7659688" y="401796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61" name="Rectangle 6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62" name="Rectangle 6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63" name="Rectangle 6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64" name="Rectangle 6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65" name="Rectangle 6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66" name="Rectangle 6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67" name="Rectangle 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68" name="Rectangle 6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69" name="Rectangle 6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70" name="Rectangle 6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71" name="Rectangle 6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72" name="Rectangle 6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73" name="Rectangle 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74" name="Rectangle 6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75" name="Rectangle 6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76" name="Rectangle 6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77" name="Rectangle 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78" name="Rectangle 6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79" name="Rectangle 6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80" name="Rectangle 6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81" name="Rectangle 6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82" name="Rectangle 6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83" name="Rectangle 6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84" name="Rectangle 6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85" name="Rectangle 6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86" name="Rectangle 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87" name="Rectangle 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88" name="Rectangle 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960"/>
    <xdr:sp macro="" textlink="">
      <xdr:nvSpPr>
        <xdr:cNvPr id="289" name="Rectangle 6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325"/>
    <xdr:sp macro="" textlink="">
      <xdr:nvSpPr>
        <xdr:cNvPr id="290" name="Rectangle 6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325"/>
    <xdr:sp macro="" textlink="">
      <xdr:nvSpPr>
        <xdr:cNvPr id="291" name="Rectangle 6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325"/>
    <xdr:sp macro="" textlink="">
      <xdr:nvSpPr>
        <xdr:cNvPr id="292" name="Rectangle 6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403</xdr:row>
      <xdr:rowOff>0</xdr:rowOff>
    </xdr:from>
    <xdr:ext cx="342900" cy="441325"/>
    <xdr:sp macro="" textlink="">
      <xdr:nvSpPr>
        <xdr:cNvPr id="293" name="Rectangle 6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rrowheads="1"/>
        </xdr:cNvSpPr>
      </xdr:nvSpPr>
      <xdr:spPr bwMode="auto">
        <a:xfrm>
          <a:off x="7659688" y="4425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294" name="Rectangle 6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295" name="Rectangle 6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296" name="Rectangle 6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297" name="Rectangle 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298" name="Rectangle 6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299" name="Rectangle 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00" name="Rectangle 6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01" name="Rectangle 6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02" name="Rectangle 6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03" name="Rectangle 6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04" name="Rectangle 6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05" name="Rectangle 6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06" name="Rectangle 6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07" name="Rectangle 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08" name="Rectangle 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09" name="Rectangle 6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10" name="Rectangle 6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11" name="Rectangle 6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12" name="Rectangle 6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13" name="Rectangle 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14" name="Rectangle 6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15" name="Rectangle 6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16" name="Rectangle 6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17" name="Rectangle 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18" name="Rectangle 6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19" name="Rectangle 6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20" name="Rectangle 6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21" name="Rectangle 6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22" name="Rectangle 6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23" name="Rectangle 6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24" name="Rectangle 6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25" name="Rectangle 6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960"/>
    <xdr:sp macro="" textlink="">
      <xdr:nvSpPr>
        <xdr:cNvPr id="326" name="Rectangle 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325"/>
    <xdr:sp macro="" textlink="">
      <xdr:nvSpPr>
        <xdr:cNvPr id="327" name="Rectangle 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325"/>
    <xdr:sp macro="" textlink="">
      <xdr:nvSpPr>
        <xdr:cNvPr id="328" name="Rectangle 6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325"/>
    <xdr:sp macro="" textlink="">
      <xdr:nvSpPr>
        <xdr:cNvPr id="329" name="Rectangle 6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438</xdr:row>
      <xdr:rowOff>0</xdr:rowOff>
    </xdr:from>
    <xdr:ext cx="342900" cy="441325"/>
    <xdr:sp macro="" textlink="">
      <xdr:nvSpPr>
        <xdr:cNvPr id="330" name="Rectangle 6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rrowheads="1"/>
        </xdr:cNvSpPr>
      </xdr:nvSpPr>
      <xdr:spPr bwMode="auto">
        <a:xfrm>
          <a:off x="7659688" y="4832350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31" name="Rectangle 6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32" name="Rectangle 6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33" name="Rectangle 6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34" name="Rectangle 6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35" name="Rectangle 6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36" name="Rectangle 6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37" name="Rectangle 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38" name="Rectangle 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39" name="Rectangle 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40" name="Rectangle 6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41" name="Rectangle 6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42" name="Rectangle 6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43" name="Rectangle 6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44" name="Rectangle 6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45" name="Rectangle 6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46" name="Rectangle 6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47" name="Rectangle 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48" name="Rectangle 6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49" name="Rectangle 6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50" name="Rectangle 6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51" name="Rectangle 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52" name="Rectangle 6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53" name="Rectangle 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54" name="Rectangle 6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55" name="Rectangle 6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56" name="Rectangle 6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57" name="Rectangle 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58" name="Rectangle 6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59" name="Rectangle 6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60" name="Rectangle 6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61" name="Rectangle 6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62" name="Rectangle 6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63" name="Rectangle 6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960"/>
    <xdr:sp macro="" textlink="">
      <xdr:nvSpPr>
        <xdr:cNvPr id="364" name="Rectangle 6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325"/>
    <xdr:sp macro="" textlink="">
      <xdr:nvSpPr>
        <xdr:cNvPr id="365" name="Rectangle 6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325"/>
    <xdr:sp macro="" textlink="">
      <xdr:nvSpPr>
        <xdr:cNvPr id="366" name="Rectangle 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325"/>
    <xdr:sp macro="" textlink="">
      <xdr:nvSpPr>
        <xdr:cNvPr id="367" name="Rectangle 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473</xdr:row>
      <xdr:rowOff>0</xdr:rowOff>
    </xdr:from>
    <xdr:ext cx="342900" cy="441325"/>
    <xdr:sp macro="" textlink="">
      <xdr:nvSpPr>
        <xdr:cNvPr id="368" name="Rectangle 6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rrowheads="1"/>
        </xdr:cNvSpPr>
      </xdr:nvSpPr>
      <xdr:spPr bwMode="auto">
        <a:xfrm>
          <a:off x="7659688" y="5226843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69" name="Rectangle 6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70" name="Rectangle 6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71" name="Rectangle 6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72" name="Rectangle 6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73" name="Rectangle 6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74" name="Rectangle 6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75" name="Rectangle 6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76" name="Rectangle 6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77" name="Rectangle 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78" name="Rectangle 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79" name="Rectangle 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80" name="Rectangle 6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81" name="Rectangle 6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82" name="Rectangle 6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83" name="Rectangle 6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84" name="Rectangle 6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85" name="Rectangle 6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86" name="Rectangle 6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87" name="Rectangle 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88" name="Rectangle 6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89" name="Rectangle 6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90" name="Rectangle 6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91" name="Rectangle 6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92" name="Rectangle 6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93" name="Rectangle 6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94" name="Rectangle 6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95" name="Rectangle 6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96" name="Rectangle 6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97" name="Rectangle 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98" name="Rectangle 6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399" name="Rectangle 6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400" name="Rectangle 6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401" name="Rectangle 6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402" name="Rectangle 6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403" name="Rectangle 6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404" name="Rectangle 6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405" name="Rectangle 6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960"/>
    <xdr:sp macro="" textlink="">
      <xdr:nvSpPr>
        <xdr:cNvPr id="406" name="Rectangle 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325"/>
    <xdr:sp macro="" textlink="">
      <xdr:nvSpPr>
        <xdr:cNvPr id="407" name="Rectangle 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325"/>
    <xdr:sp macro="" textlink="">
      <xdr:nvSpPr>
        <xdr:cNvPr id="408" name="Rectangle 6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325"/>
    <xdr:sp macro="" textlink="">
      <xdr:nvSpPr>
        <xdr:cNvPr id="409" name="Rectangle 6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509</xdr:row>
      <xdr:rowOff>0</xdr:rowOff>
    </xdr:from>
    <xdr:ext cx="342900" cy="441325"/>
    <xdr:sp macro="" textlink="">
      <xdr:nvSpPr>
        <xdr:cNvPr id="410" name="Rectangle 6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rrowheads="1"/>
        </xdr:cNvSpPr>
      </xdr:nvSpPr>
      <xdr:spPr bwMode="auto">
        <a:xfrm>
          <a:off x="7659688" y="5634037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11" name="Rectangle 6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12" name="Rectangle 6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13" name="Rectangle 6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14" name="Rectangle 6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15" name="Rectangle 6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16" name="Rectangle 6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17" name="Rectangle 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18" name="Rectangle 6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19" name="Rectangle 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20" name="Rectangle 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21" name="Rectangle 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22" name="Rectangle 6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23" name="Rectangle 6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24" name="Rectangle 6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25" name="Rectangle 6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26" name="Rectangle 6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27" name="Rectangle 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28" name="Rectangle 6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29" name="Rectangle 6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30" name="Rectangle 6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31" name="Rectangle 6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32" name="Rectangle 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33" name="Rectangle 6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34" name="Rectangle 6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35" name="Rectangle 6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36" name="Rectangle 6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37" name="Rectangle 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38" name="Rectangle 6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39" name="Rectangle 6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40" name="Rectangle 6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41" name="Rectangle 6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42" name="Rectangle 6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43" name="Rectangle 6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44" name="Rectangle 6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45" name="Rectangle 6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46" name="Rectangle 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47" name="Rectangle 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48" name="Rectangle 6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960"/>
    <xdr:sp macro="" textlink="">
      <xdr:nvSpPr>
        <xdr:cNvPr id="449" name="Rectangle 6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325"/>
    <xdr:sp macro="" textlink="">
      <xdr:nvSpPr>
        <xdr:cNvPr id="450" name="Rectangle 6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325"/>
    <xdr:sp macro="" textlink="">
      <xdr:nvSpPr>
        <xdr:cNvPr id="451" name="Rectangle 6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325"/>
    <xdr:sp macro="" textlink="">
      <xdr:nvSpPr>
        <xdr:cNvPr id="452" name="Rectangle 6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544</xdr:row>
      <xdr:rowOff>0</xdr:rowOff>
    </xdr:from>
    <xdr:ext cx="342900" cy="441325"/>
    <xdr:sp macro="" textlink="">
      <xdr:nvSpPr>
        <xdr:cNvPr id="453" name="Rectangle 6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rrowheads="1"/>
        </xdr:cNvSpPr>
      </xdr:nvSpPr>
      <xdr:spPr bwMode="auto">
        <a:xfrm>
          <a:off x="7659688" y="6041231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54" name="Rectangle 6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55" name="Rectangle 6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56" name="Rectangle 6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57" name="Rectangle 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58" name="Rectangle 6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59" name="Rectangle 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60" name="Rectangle 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61" name="Rectangle 6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62" name="Rectangle 6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63" name="Rectangle 6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64" name="Rectangle 6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65" name="Rectangle 6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66" name="Rectangle 6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67" name="Rectangle 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68" name="Rectangle 6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69" name="Rectangle 6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70" name="Rectangle 6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71" name="Rectangle 6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72" name="Rectangle 6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73" name="Rectangle 6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74" name="Rectangle 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75" name="Rectangle 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76" name="Rectangle 6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77" name="Rectangle 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78" name="Rectangle 6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79" name="Rectangle 6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80" name="Rectangle 6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81" name="Rectangle 6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82" name="Rectangle 6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83" name="Rectangle 6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84" name="Rectangle 6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85" name="Rectangle 6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86" name="Rectangle 6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87" name="Rectangle 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88" name="Rectangle 6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89" name="Rectangle 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90" name="Rectangle 6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91" name="Rectangle 6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92" name="Rectangle 6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93" name="Rectangle 6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94" name="Rectangle 6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95" name="Rectangle 6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960"/>
    <xdr:sp macro="" textlink="">
      <xdr:nvSpPr>
        <xdr:cNvPr id="496" name="Rectangle 6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325"/>
    <xdr:sp macro="" textlink="">
      <xdr:nvSpPr>
        <xdr:cNvPr id="497" name="Rectangle 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325"/>
    <xdr:sp macro="" textlink="">
      <xdr:nvSpPr>
        <xdr:cNvPr id="498" name="Rectangle 6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325"/>
    <xdr:sp macro="" textlink="">
      <xdr:nvSpPr>
        <xdr:cNvPr id="499" name="Rectangle 6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579</xdr:row>
      <xdr:rowOff>0</xdr:rowOff>
    </xdr:from>
    <xdr:ext cx="342900" cy="441325"/>
    <xdr:sp macro="" textlink="">
      <xdr:nvSpPr>
        <xdr:cNvPr id="500" name="Rectangle 6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rrowheads="1"/>
        </xdr:cNvSpPr>
      </xdr:nvSpPr>
      <xdr:spPr bwMode="auto">
        <a:xfrm>
          <a:off x="7659688" y="64484250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01" name="Rectangle 6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02" name="Rectangle 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03" name="Rectangle 6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04" name="Rectangle 6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05" name="Rectangle 6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06" name="Rectangle 6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07" name="Rectangle 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08" name="Rectangle 6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09" name="Rectangle 6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10" name="Rectangle 6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11" name="Rectangle 6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12" name="Rectangle 6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13" name="Rectangle 6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14" name="Rectangle 6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15" name="Rectangle 6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16" name="Rectangle 6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17" name="Rectangle 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18" name="Rectangle 6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19" name="Rectangle 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20" name="Rectangle 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21" name="Rectangle 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22" name="Rectangle 6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23" name="Rectangle 6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24" name="Rectangle 6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25" name="Rectangle 6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26" name="Rectangle 6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27" name="Rectangle 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28" name="Rectangle 6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29" name="Rectangle 6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30" name="Rectangle 6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31" name="Rectangle 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32" name="Rectangle 6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33" name="Rectangle 6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34" name="Rectangle 6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35" name="Rectangle 6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36" name="Rectangle 6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37" name="Rectangle 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38" name="Rectangle 6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39" name="Rectangle 6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40" name="Rectangle 6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41" name="Rectangle 6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42" name="Rectangle 6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43" name="Rectangle 6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960"/>
    <xdr:sp macro="" textlink="">
      <xdr:nvSpPr>
        <xdr:cNvPr id="544" name="Rectangle 6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325"/>
    <xdr:sp macro="" textlink="">
      <xdr:nvSpPr>
        <xdr:cNvPr id="545" name="Rectangle 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325"/>
    <xdr:sp macro="" textlink="">
      <xdr:nvSpPr>
        <xdr:cNvPr id="546" name="Rectangle 6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325"/>
    <xdr:sp macro="" textlink="">
      <xdr:nvSpPr>
        <xdr:cNvPr id="547" name="Rectangle 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614</xdr:row>
      <xdr:rowOff>0</xdr:rowOff>
    </xdr:from>
    <xdr:ext cx="342900" cy="441325"/>
    <xdr:sp macro="" textlink="">
      <xdr:nvSpPr>
        <xdr:cNvPr id="548" name="Rectangle 6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rrowheads="1"/>
        </xdr:cNvSpPr>
      </xdr:nvSpPr>
      <xdr:spPr bwMode="auto">
        <a:xfrm>
          <a:off x="7659688" y="68556188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49" name="Rectangle 6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50" name="Rectangle 6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51" name="Rectangle 6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52" name="Rectangle 6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53" name="Rectangle 6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54" name="Rectangle 6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55" name="Rectangle 6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56" name="Rectangle 6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57" name="Rectangle 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58" name="Rectangle 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59" name="Rectangle 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60" name="Rectangle 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61" name="Rectangle 6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62" name="Rectangle 6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63" name="Rectangle 6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64" name="Rectangle 6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65" name="Rectangle 6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66" name="Rectangle 6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67" name="Rectangle 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68" name="Rectangle 6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69" name="Rectangle 6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70" name="Rectangle 6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71" name="Rectangle 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72" name="Rectangle 6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73" name="Rectangle 6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74" name="Rectangle 6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75" name="Rectangle 6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76" name="Rectangle 6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77" name="Rectangle 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78" name="Rectangle 6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79" name="Rectangle 6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80" name="Rectangle 6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81" name="Rectangle 6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82" name="Rectangle 6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83" name="Rectangle 6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84" name="Rectangle 6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85" name="Rectangle 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86" name="Rectangle 6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87" name="Rectangle 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88" name="Rectangle 6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89" name="Rectangle 6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90" name="Rectangle 6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91" name="Rectangle 6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92" name="Rectangle 6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93" name="Rectangle 6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94" name="Rectangle 6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95" name="Rectangle 6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960"/>
    <xdr:sp macro="" textlink="">
      <xdr:nvSpPr>
        <xdr:cNvPr id="596" name="Rectangle 6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325"/>
    <xdr:sp macro="" textlink="">
      <xdr:nvSpPr>
        <xdr:cNvPr id="597" name="Rectangle 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325"/>
    <xdr:sp macro="" textlink="">
      <xdr:nvSpPr>
        <xdr:cNvPr id="598" name="Rectangle 6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325"/>
    <xdr:sp macro="" textlink="">
      <xdr:nvSpPr>
        <xdr:cNvPr id="599" name="Rectangle 6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649</xdr:row>
      <xdr:rowOff>0</xdr:rowOff>
    </xdr:from>
    <xdr:ext cx="342900" cy="441325"/>
    <xdr:sp macro="" textlink="">
      <xdr:nvSpPr>
        <xdr:cNvPr id="600" name="Rectangle 6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rrowheads="1"/>
        </xdr:cNvSpPr>
      </xdr:nvSpPr>
      <xdr:spPr bwMode="auto">
        <a:xfrm>
          <a:off x="7659688" y="72628125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01" name="Rectangle 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02" name="Rectangle 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03" name="Rectangle 6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04" name="Rectangle 6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05" name="Rectangle 6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06" name="Rectangle 6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07" name="Rectangle 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08" name="Rectangle 6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09" name="Rectangle 6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10" name="Rectangle 6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11" name="Rectangle 6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12" name="Rectangle 6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13" name="Rectangle 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14" name="Rectangle 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15" name="Rectangle 6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16" name="Rectangle 6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17" name="Rectangle 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18" name="Rectangle 6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19" name="Rectangle 6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20" name="Rectangle 6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21" name="Rectangle 6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22" name="Rectangle 6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23" name="Rectangle 6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24" name="Rectangle 6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25" name="Rectangle 6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26" name="Rectangle 6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27" name="Rectangle 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28" name="Rectangle 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29" name="Rectangle 6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30" name="Rectangle 6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31" name="Rectangle 6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32" name="Rectangle 6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33" name="Rectangle 6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34" name="Rectangle 6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35" name="Rectangle 6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36" name="Rectangle 6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37" name="Rectangle 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38" name="Rectangle 6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39" name="Rectangle 6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40" name="Rectangle 6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41" name="Rectangle 6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42" name="Rectangle 6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43" name="Rectangle 6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44" name="Rectangle 6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45" name="Rectangle 6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46" name="Rectangle 6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47" name="Rectangle 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48" name="Rectangle 6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960"/>
    <xdr:sp macro="" textlink="">
      <xdr:nvSpPr>
        <xdr:cNvPr id="649" name="Rectangle 6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325"/>
    <xdr:sp macro="" textlink="">
      <xdr:nvSpPr>
        <xdr:cNvPr id="650" name="Rectangle 6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325"/>
    <xdr:sp macro="" textlink="">
      <xdr:nvSpPr>
        <xdr:cNvPr id="651" name="Rectangle 6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325"/>
    <xdr:sp macro="" textlink="">
      <xdr:nvSpPr>
        <xdr:cNvPr id="652" name="Rectangle 6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685</xdr:row>
      <xdr:rowOff>0</xdr:rowOff>
    </xdr:from>
    <xdr:ext cx="342900" cy="441325"/>
    <xdr:sp macro="" textlink="">
      <xdr:nvSpPr>
        <xdr:cNvPr id="653" name="Rectangle 6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rrowheads="1"/>
        </xdr:cNvSpPr>
      </xdr:nvSpPr>
      <xdr:spPr bwMode="auto">
        <a:xfrm>
          <a:off x="7659688" y="767000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717</xdr:row>
      <xdr:rowOff>0</xdr:rowOff>
    </xdr:from>
    <xdr:ext cx="342900" cy="461010"/>
    <xdr:sp macro="" textlink="">
      <xdr:nvSpPr>
        <xdr:cNvPr id="654" name="Rectangle 6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rrowheads="1"/>
        </xdr:cNvSpPr>
      </xdr:nvSpPr>
      <xdr:spPr bwMode="auto">
        <a:xfrm>
          <a:off x="7659688" y="7347743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717</xdr:row>
      <xdr:rowOff>0</xdr:rowOff>
    </xdr:from>
    <xdr:ext cx="342900" cy="461010"/>
    <xdr:sp macro="" textlink="">
      <xdr:nvSpPr>
        <xdr:cNvPr id="655" name="Rectangle 6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rrowheads="1"/>
        </xdr:cNvSpPr>
      </xdr:nvSpPr>
      <xdr:spPr bwMode="auto">
        <a:xfrm>
          <a:off x="7659688" y="7347743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717</xdr:row>
      <xdr:rowOff>0</xdr:rowOff>
    </xdr:from>
    <xdr:ext cx="342900" cy="461010"/>
    <xdr:sp macro="" textlink="">
      <xdr:nvSpPr>
        <xdr:cNvPr id="656" name="Rectangle 6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rrowheads="1"/>
        </xdr:cNvSpPr>
      </xdr:nvSpPr>
      <xdr:spPr bwMode="auto">
        <a:xfrm>
          <a:off x="7659688" y="7347743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717</xdr:row>
      <xdr:rowOff>0</xdr:rowOff>
    </xdr:from>
    <xdr:ext cx="342900" cy="461010"/>
    <xdr:sp macro="" textlink="">
      <xdr:nvSpPr>
        <xdr:cNvPr id="657" name="Rectangle 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rrowheads="1"/>
        </xdr:cNvSpPr>
      </xdr:nvSpPr>
      <xdr:spPr bwMode="auto">
        <a:xfrm>
          <a:off x="7659688" y="73477438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645</xdr:row>
      <xdr:rowOff>0</xdr:rowOff>
    </xdr:from>
    <xdr:ext cx="342900" cy="461010"/>
    <xdr:sp macro="" textlink="">
      <xdr:nvSpPr>
        <xdr:cNvPr id="658" name="Rectangle 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rrowheads="1"/>
        </xdr:cNvSpPr>
      </xdr:nvSpPr>
      <xdr:spPr bwMode="auto">
        <a:xfrm>
          <a:off x="7659688" y="69746813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645</xdr:row>
      <xdr:rowOff>0</xdr:rowOff>
    </xdr:from>
    <xdr:ext cx="342900" cy="461010"/>
    <xdr:sp macro="" textlink="">
      <xdr:nvSpPr>
        <xdr:cNvPr id="659" name="Rectangle 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rrowheads="1"/>
        </xdr:cNvSpPr>
      </xdr:nvSpPr>
      <xdr:spPr bwMode="auto">
        <a:xfrm>
          <a:off x="7659688" y="69746813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645</xdr:row>
      <xdr:rowOff>0</xdr:rowOff>
    </xdr:from>
    <xdr:ext cx="342900" cy="461010"/>
    <xdr:sp macro="" textlink="">
      <xdr:nvSpPr>
        <xdr:cNvPr id="660" name="Rectangle 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rrowheads="1"/>
        </xdr:cNvSpPr>
      </xdr:nvSpPr>
      <xdr:spPr bwMode="auto">
        <a:xfrm>
          <a:off x="7659688" y="69746813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645</xdr:row>
      <xdr:rowOff>0</xdr:rowOff>
    </xdr:from>
    <xdr:ext cx="342900" cy="461010"/>
    <xdr:sp macro="" textlink="">
      <xdr:nvSpPr>
        <xdr:cNvPr id="661" name="Rectangle 6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rrowheads="1"/>
        </xdr:cNvSpPr>
      </xdr:nvSpPr>
      <xdr:spPr bwMode="auto">
        <a:xfrm>
          <a:off x="7659688" y="69746813"/>
          <a:ext cx="342900" cy="46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5:G723"/>
  <sheetViews>
    <sheetView tabSelected="1" zoomScaleNormal="100" zoomScaleSheetLayoutView="120" workbookViewId="0"/>
  </sheetViews>
  <sheetFormatPr baseColWidth="10" defaultColWidth="11.42578125" defaultRowHeight="13.5" x14ac:dyDescent="0.25"/>
  <cols>
    <col min="1" max="2" width="4.7109375" style="2" customWidth="1"/>
    <col min="3" max="3" width="2.42578125" style="1" customWidth="1"/>
    <col min="4" max="4" width="65.85546875" style="2" customWidth="1"/>
    <col min="5" max="6" width="13.7109375" style="3" customWidth="1"/>
    <col min="7" max="7" width="7.85546875" style="4" customWidth="1"/>
    <col min="8" max="16384" width="11.42578125" style="2"/>
  </cols>
  <sheetData>
    <row r="15" ht="14.25" customHeight="1" x14ac:dyDescent="0.25"/>
    <row r="18" spans="3:7" ht="16.5" x14ac:dyDescent="0.3">
      <c r="C18" s="62" t="s">
        <v>0</v>
      </c>
      <c r="D18" s="62"/>
      <c r="E18" s="62"/>
      <c r="F18" s="62"/>
      <c r="G18" s="62"/>
    </row>
    <row r="19" spans="3:7" ht="6" customHeight="1" x14ac:dyDescent="0.25"/>
    <row r="20" spans="3:7" ht="12" customHeight="1" x14ac:dyDescent="0.25">
      <c r="C20" s="60" t="s">
        <v>1</v>
      </c>
      <c r="D20" s="61"/>
      <c r="E20" s="13" t="s">
        <v>35</v>
      </c>
      <c r="F20" s="14" t="s">
        <v>2</v>
      </c>
      <c r="G20" s="15" t="s">
        <v>3</v>
      </c>
    </row>
    <row r="21" spans="3:7" ht="12" customHeight="1" x14ac:dyDescent="0.25">
      <c r="C21" s="16" t="s">
        <v>45</v>
      </c>
      <c r="D21" s="17"/>
      <c r="E21" s="18"/>
      <c r="F21" s="19"/>
      <c r="G21" s="46"/>
    </row>
    <row r="22" spans="3:7" ht="12" customHeight="1" x14ac:dyDescent="0.25">
      <c r="C22" s="16"/>
      <c r="D22" s="17" t="s">
        <v>4</v>
      </c>
      <c r="E22" s="20">
        <v>113149180.53</v>
      </c>
      <c r="G22" s="35"/>
    </row>
    <row r="23" spans="3:7" ht="12" customHeight="1" x14ac:dyDescent="0.25">
      <c r="C23" s="16"/>
      <c r="D23" s="17" t="s">
        <v>5</v>
      </c>
      <c r="E23" s="6">
        <v>47764419.740000002</v>
      </c>
      <c r="G23" s="35"/>
    </row>
    <row r="24" spans="3:7" ht="12" customHeight="1" x14ac:dyDescent="0.25">
      <c r="C24" s="16"/>
      <c r="D24" s="17" t="s">
        <v>33</v>
      </c>
      <c r="E24" s="6">
        <v>35449.32</v>
      </c>
      <c r="F24" s="23"/>
      <c r="G24" s="35"/>
    </row>
    <row r="25" spans="3:7" ht="12" customHeight="1" x14ac:dyDescent="0.25">
      <c r="C25" s="16"/>
      <c r="D25" s="17" t="s">
        <v>6</v>
      </c>
      <c r="E25" s="6">
        <v>3915464.29</v>
      </c>
      <c r="F25" s="23"/>
      <c r="G25" s="35"/>
    </row>
    <row r="26" spans="3:7" ht="12" customHeight="1" x14ac:dyDescent="0.25">
      <c r="C26" s="16"/>
      <c r="D26" s="17" t="s">
        <v>7</v>
      </c>
      <c r="E26" s="6">
        <v>10085783.880000001</v>
      </c>
      <c r="F26" s="23"/>
      <c r="G26" s="35"/>
    </row>
    <row r="27" spans="3:7" ht="12" customHeight="1" x14ac:dyDescent="0.25">
      <c r="C27" s="16"/>
      <c r="D27" s="17" t="s">
        <v>31</v>
      </c>
      <c r="E27" s="6">
        <v>5252689.9000000004</v>
      </c>
      <c r="F27" s="23"/>
      <c r="G27" s="35"/>
    </row>
    <row r="28" spans="3:7" ht="12" customHeight="1" x14ac:dyDescent="0.25">
      <c r="C28" s="16"/>
      <c r="D28" s="17" t="s">
        <v>32</v>
      </c>
      <c r="E28" s="6">
        <v>218310.12</v>
      </c>
      <c r="F28" s="23"/>
      <c r="G28" s="35"/>
    </row>
    <row r="29" spans="3:7" ht="12" customHeight="1" x14ac:dyDescent="0.25">
      <c r="C29" s="16"/>
      <c r="D29" s="17" t="s">
        <v>41</v>
      </c>
      <c r="E29" s="6">
        <v>654244.55000000005</v>
      </c>
      <c r="F29" s="23"/>
      <c r="G29" s="35"/>
    </row>
    <row r="30" spans="3:7" ht="12" customHeight="1" x14ac:dyDescent="0.25">
      <c r="C30" s="16"/>
      <c r="D30" s="17" t="s">
        <v>36</v>
      </c>
      <c r="E30" s="6">
        <v>16115735</v>
      </c>
      <c r="F30" s="2"/>
      <c r="G30" s="57"/>
    </row>
    <row r="31" spans="3:7" ht="12" customHeight="1" x14ac:dyDescent="0.25">
      <c r="C31" s="16"/>
      <c r="D31" s="17" t="s">
        <v>47</v>
      </c>
      <c r="E31" s="7">
        <v>131769.99</v>
      </c>
      <c r="F31" s="12">
        <f>SUM(E22:E31)</f>
        <v>197323047.32000002</v>
      </c>
      <c r="G31" s="35">
        <f>+F31/F49</f>
        <v>0.66023748954593142</v>
      </c>
    </row>
    <row r="32" spans="3:7" ht="6.75" customHeight="1" x14ac:dyDescent="0.25">
      <c r="C32" s="16"/>
      <c r="D32" s="17"/>
      <c r="E32" s="18"/>
      <c r="F32" s="22"/>
      <c r="G32" s="21"/>
    </row>
    <row r="33" spans="3:7" ht="12" hidden="1" customHeight="1" x14ac:dyDescent="0.25">
      <c r="C33" s="16" t="s">
        <v>34</v>
      </c>
      <c r="D33" s="32"/>
      <c r="E33" s="22"/>
      <c r="F33" s="18"/>
      <c r="G33" s="21"/>
    </row>
    <row r="34" spans="3:7" ht="12" hidden="1" customHeight="1" x14ac:dyDescent="0.25">
      <c r="C34" s="16"/>
      <c r="D34" s="33" t="s">
        <v>38</v>
      </c>
      <c r="E34" s="34"/>
      <c r="F34" s="6">
        <v>0</v>
      </c>
      <c r="G34" s="35">
        <f>+F34/F49</f>
        <v>0</v>
      </c>
    </row>
    <row r="35" spans="3:7" ht="12" customHeight="1" x14ac:dyDescent="0.25">
      <c r="C35" s="16" t="s">
        <v>46</v>
      </c>
      <c r="D35" s="32"/>
      <c r="E35" s="22"/>
      <c r="F35" s="23"/>
      <c r="G35" s="35"/>
    </row>
    <row r="36" spans="3:7" ht="12" customHeight="1" x14ac:dyDescent="0.25">
      <c r="C36" s="16"/>
      <c r="D36" s="17" t="s">
        <v>43</v>
      </c>
      <c r="F36" s="52">
        <v>106356</v>
      </c>
      <c r="G36" s="26">
        <f>+F36/F49</f>
        <v>3.558642509927921E-4</v>
      </c>
    </row>
    <row r="37" spans="3:7" ht="12" hidden="1" customHeight="1" x14ac:dyDescent="0.25">
      <c r="C37" s="16"/>
      <c r="D37" s="17" t="s">
        <v>8</v>
      </c>
      <c r="E37" s="22">
        <v>0</v>
      </c>
      <c r="F37" s="24"/>
      <c r="G37" s="47"/>
    </row>
    <row r="38" spans="3:7" ht="12" hidden="1" customHeight="1" x14ac:dyDescent="0.25">
      <c r="C38" s="16"/>
      <c r="D38" s="17" t="s">
        <v>9</v>
      </c>
      <c r="E38" s="22">
        <v>0</v>
      </c>
      <c r="F38" s="2"/>
      <c r="G38" s="48"/>
    </row>
    <row r="39" spans="3:7" ht="12" hidden="1" customHeight="1" x14ac:dyDescent="0.25">
      <c r="C39" s="16"/>
      <c r="D39" s="17" t="s">
        <v>42</v>
      </c>
      <c r="E39" s="25">
        <v>0</v>
      </c>
      <c r="F39" s="25">
        <f>SUM(E36:E39)</f>
        <v>0</v>
      </c>
      <c r="G39" s="51"/>
    </row>
    <row r="40" spans="3:7" ht="12" customHeight="1" x14ac:dyDescent="0.25">
      <c r="C40" s="16"/>
      <c r="D40" s="27" t="s">
        <v>37</v>
      </c>
      <c r="E40" s="18"/>
      <c r="F40" s="28">
        <f>SUM(F22:F39)</f>
        <v>197429403.32000002</v>
      </c>
      <c r="G40" s="29">
        <f>+F40/F49</f>
        <v>0.66059335379692419</v>
      </c>
    </row>
    <row r="41" spans="3:7" ht="6" customHeight="1" x14ac:dyDescent="0.25">
      <c r="C41" s="16"/>
      <c r="D41" s="27"/>
      <c r="E41" s="18"/>
      <c r="F41" s="30"/>
      <c r="G41" s="31"/>
    </row>
    <row r="42" spans="3:7" ht="6" customHeight="1" x14ac:dyDescent="0.25">
      <c r="C42" s="16"/>
      <c r="D42" s="27"/>
      <c r="E42" s="18"/>
      <c r="F42" s="30"/>
      <c r="G42" s="31"/>
    </row>
    <row r="43" spans="3:7" ht="12" customHeight="1" x14ac:dyDescent="0.25">
      <c r="C43" s="16" t="s">
        <v>10</v>
      </c>
      <c r="D43" s="17"/>
      <c r="E43" s="18"/>
      <c r="F43" s="22"/>
      <c r="G43" s="21"/>
    </row>
    <row r="44" spans="3:7" ht="12" customHeight="1" x14ac:dyDescent="0.25">
      <c r="C44" s="16"/>
      <c r="D44" s="17" t="s">
        <v>11</v>
      </c>
      <c r="E44" s="12">
        <v>23232076.77</v>
      </c>
      <c r="F44" s="22"/>
      <c r="G44" s="21"/>
    </row>
    <row r="45" spans="3:7" ht="12" customHeight="1" x14ac:dyDescent="0.25">
      <c r="C45" s="16"/>
      <c r="D45" s="17" t="s">
        <v>12</v>
      </c>
      <c r="E45" s="7">
        <v>78205292.010000005</v>
      </c>
      <c r="F45" s="25">
        <f>SUM(E44:E45)</f>
        <v>101437368.78</v>
      </c>
      <c r="G45" s="36">
        <f>+F45/F49</f>
        <v>0.33940664620307581</v>
      </c>
    </row>
    <row r="46" spans="3:7" ht="2.25" hidden="1" customHeight="1" x14ac:dyDescent="0.25">
      <c r="C46" s="16"/>
      <c r="D46" s="32"/>
      <c r="E46" s="22"/>
      <c r="F46" s="18"/>
      <c r="G46" s="21"/>
    </row>
    <row r="47" spans="3:7" ht="12" hidden="1" customHeight="1" x14ac:dyDescent="0.25">
      <c r="C47" s="16"/>
      <c r="D47" s="27" t="s">
        <v>37</v>
      </c>
      <c r="E47" s="18"/>
      <c r="F47" s="28">
        <f>SUM(F45)</f>
        <v>101437368.78</v>
      </c>
      <c r="G47" s="29">
        <f>+G45</f>
        <v>0.33940664620307581</v>
      </c>
    </row>
    <row r="48" spans="3:7" ht="2.4500000000000002" hidden="1" customHeight="1" x14ac:dyDescent="0.25">
      <c r="C48" s="16"/>
      <c r="D48" s="32"/>
      <c r="E48" s="22"/>
      <c r="F48" s="18"/>
      <c r="G48" s="21"/>
    </row>
    <row r="49" spans="3:7" ht="13.5" customHeight="1" thickBot="1" x14ac:dyDescent="0.3">
      <c r="C49" s="16"/>
      <c r="D49" s="37" t="s">
        <v>13</v>
      </c>
      <c r="E49" s="22"/>
      <c r="F49" s="38">
        <f>+F40+F47</f>
        <v>298866772.10000002</v>
      </c>
      <c r="G49" s="39">
        <f>+G40+G47</f>
        <v>1</v>
      </c>
    </row>
    <row r="50" spans="3:7" ht="6" customHeight="1" thickTop="1" x14ac:dyDescent="0.25">
      <c r="C50" s="40"/>
      <c r="D50" s="41"/>
      <c r="E50" s="42"/>
      <c r="F50" s="42"/>
      <c r="G50" s="36"/>
    </row>
    <row r="52" spans="3:7" x14ac:dyDescent="0.25">
      <c r="C52" s="8"/>
      <c r="D52" s="9"/>
      <c r="E52" s="10"/>
      <c r="F52" s="10"/>
      <c r="G52" s="11"/>
    </row>
    <row r="53" spans="3:7" ht="16.5" x14ac:dyDescent="0.3">
      <c r="C53" s="62" t="s">
        <v>14</v>
      </c>
      <c r="D53" s="62"/>
      <c r="E53" s="62"/>
      <c r="F53" s="62"/>
      <c r="G53" s="62"/>
    </row>
    <row r="54" spans="3:7" ht="6" customHeight="1" x14ac:dyDescent="0.25"/>
    <row r="55" spans="3:7" ht="12" customHeight="1" x14ac:dyDescent="0.25">
      <c r="C55" s="60" t="s">
        <v>1</v>
      </c>
      <c r="D55" s="61"/>
      <c r="E55" s="13" t="s">
        <v>35</v>
      </c>
      <c r="F55" s="14" t="s">
        <v>2</v>
      </c>
      <c r="G55" s="15" t="s">
        <v>3</v>
      </c>
    </row>
    <row r="56" spans="3:7" ht="12" customHeight="1" x14ac:dyDescent="0.25">
      <c r="C56" s="16" t="s">
        <v>45</v>
      </c>
      <c r="D56" s="17"/>
      <c r="E56" s="18"/>
      <c r="F56" s="19"/>
      <c r="G56" s="46"/>
    </row>
    <row r="57" spans="3:7" ht="12" customHeight="1" x14ac:dyDescent="0.25">
      <c r="C57" s="16"/>
      <c r="D57" s="17" t="s">
        <v>4</v>
      </c>
      <c r="E57" s="20">
        <v>12307931.199999999</v>
      </c>
      <c r="G57" s="35"/>
    </row>
    <row r="58" spans="3:7" ht="12" customHeight="1" x14ac:dyDescent="0.25">
      <c r="C58" s="16"/>
      <c r="D58" s="17" t="s">
        <v>5</v>
      </c>
      <c r="E58" s="6">
        <v>4261752.7</v>
      </c>
      <c r="G58" s="35"/>
    </row>
    <row r="59" spans="3:7" ht="12" customHeight="1" x14ac:dyDescent="0.25">
      <c r="C59" s="16"/>
      <c r="D59" s="17" t="s">
        <v>33</v>
      </c>
      <c r="E59" s="6">
        <v>155532.47</v>
      </c>
      <c r="F59" s="23"/>
      <c r="G59" s="35"/>
    </row>
    <row r="60" spans="3:7" ht="12" customHeight="1" x14ac:dyDescent="0.25">
      <c r="C60" s="16"/>
      <c r="D60" s="17" t="s">
        <v>6</v>
      </c>
      <c r="E60" s="6">
        <v>398414.08000000002</v>
      </c>
      <c r="F60" s="23"/>
      <c r="G60" s="35"/>
    </row>
    <row r="61" spans="3:7" ht="12" customHeight="1" x14ac:dyDescent="0.25">
      <c r="C61" s="16"/>
      <c r="D61" s="17" t="s">
        <v>7</v>
      </c>
      <c r="E61" s="6">
        <v>404927.45</v>
      </c>
      <c r="F61" s="23"/>
      <c r="G61" s="35"/>
    </row>
    <row r="62" spans="3:7" ht="12" customHeight="1" x14ac:dyDescent="0.25">
      <c r="C62" s="16"/>
      <c r="D62" s="17" t="s">
        <v>31</v>
      </c>
      <c r="E62" s="6">
        <v>689619.17</v>
      </c>
      <c r="F62" s="23"/>
      <c r="G62" s="35"/>
    </row>
    <row r="63" spans="3:7" ht="12" customHeight="1" x14ac:dyDescent="0.25">
      <c r="C63" s="16"/>
      <c r="D63" s="17" t="s">
        <v>32</v>
      </c>
      <c r="E63" s="6">
        <v>36389.47</v>
      </c>
      <c r="F63" s="23"/>
      <c r="G63" s="35"/>
    </row>
    <row r="64" spans="3:7" ht="12" customHeight="1" x14ac:dyDescent="0.25">
      <c r="C64" s="16"/>
      <c r="D64" s="17" t="s">
        <v>41</v>
      </c>
      <c r="E64" s="6">
        <v>2648.1</v>
      </c>
      <c r="F64" s="23"/>
      <c r="G64" s="35"/>
    </row>
    <row r="65" spans="3:7" ht="12" customHeight="1" x14ac:dyDescent="0.25">
      <c r="C65" s="16"/>
      <c r="D65" s="17" t="s">
        <v>36</v>
      </c>
      <c r="E65" s="6">
        <v>518672</v>
      </c>
      <c r="F65" s="2"/>
      <c r="G65" s="57"/>
    </row>
    <row r="66" spans="3:7" ht="12" customHeight="1" x14ac:dyDescent="0.25">
      <c r="C66" s="16"/>
      <c r="D66" s="17" t="s">
        <v>47</v>
      </c>
      <c r="E66" s="7">
        <v>21964.35</v>
      </c>
      <c r="F66" s="12">
        <f>SUM(E57:E66)</f>
        <v>18797850.990000002</v>
      </c>
      <c r="G66" s="35">
        <f>+F66/F84+0.00001</f>
        <v>0.48915852501768331</v>
      </c>
    </row>
    <row r="67" spans="3:7" ht="2.4500000000000002" customHeight="1" x14ac:dyDescent="0.25">
      <c r="C67" s="16"/>
      <c r="D67" s="17"/>
      <c r="E67" s="18"/>
      <c r="F67" s="22"/>
      <c r="G67" s="21"/>
    </row>
    <row r="68" spans="3:7" ht="12" hidden="1" customHeight="1" x14ac:dyDescent="0.25">
      <c r="C68" s="16" t="s">
        <v>34</v>
      </c>
      <c r="D68" s="32"/>
      <c r="E68" s="22"/>
      <c r="F68" s="18"/>
      <c r="G68" s="21"/>
    </row>
    <row r="69" spans="3:7" ht="2.25" customHeight="1" x14ac:dyDescent="0.25">
      <c r="C69" s="16"/>
      <c r="D69" s="33" t="s">
        <v>38</v>
      </c>
      <c r="E69" s="34"/>
      <c r="F69" s="6">
        <v>0</v>
      </c>
      <c r="G69" s="35">
        <f>+F69/F84</f>
        <v>0</v>
      </c>
    </row>
    <row r="70" spans="3:7" ht="12" customHeight="1" x14ac:dyDescent="0.25">
      <c r="C70" s="16" t="s">
        <v>46</v>
      </c>
      <c r="D70" s="32"/>
      <c r="E70" s="22"/>
      <c r="F70" s="23"/>
      <c r="G70" s="35"/>
    </row>
    <row r="71" spans="3:7" ht="12" customHeight="1" x14ac:dyDescent="0.25">
      <c r="C71" s="16"/>
      <c r="D71" s="17" t="s">
        <v>43</v>
      </c>
      <c r="F71" s="7">
        <v>3931.45</v>
      </c>
      <c r="G71" s="26">
        <f>+F71/F84</f>
        <v>1.0230227751586037E-4</v>
      </c>
    </row>
    <row r="72" spans="3:7" ht="12" hidden="1" customHeight="1" x14ac:dyDescent="0.25">
      <c r="C72" s="16"/>
      <c r="D72" s="17" t="s">
        <v>8</v>
      </c>
      <c r="E72" s="22">
        <v>0</v>
      </c>
      <c r="F72" s="24"/>
      <c r="G72" s="47"/>
    </row>
    <row r="73" spans="3:7" ht="12" hidden="1" customHeight="1" x14ac:dyDescent="0.25">
      <c r="C73" s="16"/>
      <c r="D73" s="17" t="s">
        <v>9</v>
      </c>
      <c r="E73" s="25">
        <v>0</v>
      </c>
    </row>
    <row r="74" spans="3:7" ht="12" hidden="1" customHeight="1" x14ac:dyDescent="0.25">
      <c r="C74" s="16"/>
      <c r="D74" s="17" t="s">
        <v>42</v>
      </c>
      <c r="E74" s="25">
        <v>0</v>
      </c>
    </row>
    <row r="75" spans="3:7" ht="12" customHeight="1" x14ac:dyDescent="0.25">
      <c r="C75" s="16"/>
      <c r="D75" s="27" t="s">
        <v>37</v>
      </c>
      <c r="E75" s="18"/>
      <c r="F75" s="28">
        <f>SUM(F57:F72)</f>
        <v>18801782.440000001</v>
      </c>
      <c r="G75" s="29">
        <f>+F75/F84</f>
        <v>0.48925082729519914</v>
      </c>
    </row>
    <row r="76" spans="3:7" ht="6" customHeight="1" x14ac:dyDescent="0.25">
      <c r="C76" s="16"/>
      <c r="D76" s="27"/>
      <c r="E76" s="18"/>
      <c r="F76" s="30"/>
      <c r="G76" s="31"/>
    </row>
    <row r="77" spans="3:7" ht="6" customHeight="1" x14ac:dyDescent="0.25">
      <c r="C77" s="16"/>
      <c r="D77" s="27"/>
      <c r="E77" s="18"/>
      <c r="F77" s="30"/>
      <c r="G77" s="31"/>
    </row>
    <row r="78" spans="3:7" ht="12" customHeight="1" x14ac:dyDescent="0.25">
      <c r="C78" s="16" t="s">
        <v>10</v>
      </c>
      <c r="D78" s="17"/>
      <c r="E78" s="18"/>
      <c r="F78" s="22"/>
      <c r="G78" s="21"/>
    </row>
    <row r="79" spans="3:7" ht="12" customHeight="1" x14ac:dyDescent="0.25">
      <c r="C79" s="16"/>
      <c r="D79" s="17" t="s">
        <v>11</v>
      </c>
      <c r="E79" s="12">
        <v>12573546.27</v>
      </c>
      <c r="F79" s="22"/>
      <c r="G79" s="21"/>
    </row>
    <row r="80" spans="3:7" ht="12" customHeight="1" x14ac:dyDescent="0.25">
      <c r="C80" s="16"/>
      <c r="D80" s="17" t="s">
        <v>12</v>
      </c>
      <c r="E80" s="7">
        <v>7054412.0099999998</v>
      </c>
      <c r="F80" s="25">
        <f>SUM(E79:E80)</f>
        <v>19627958.280000001</v>
      </c>
      <c r="G80" s="36">
        <f>+F80/F84</f>
        <v>0.51074917270480091</v>
      </c>
    </row>
    <row r="81" spans="3:7" ht="2.25" hidden="1" customHeight="1" x14ac:dyDescent="0.25">
      <c r="C81" s="16"/>
      <c r="D81" s="32"/>
      <c r="E81" s="22"/>
      <c r="F81" s="18"/>
      <c r="G81" s="21"/>
    </row>
    <row r="82" spans="3:7" ht="12" hidden="1" customHeight="1" x14ac:dyDescent="0.25">
      <c r="C82" s="16"/>
      <c r="D82" s="27" t="s">
        <v>37</v>
      </c>
      <c r="E82" s="18"/>
      <c r="F82" s="28">
        <f>SUM(F80)</f>
        <v>19627958.280000001</v>
      </c>
      <c r="G82" s="29">
        <f>+G80</f>
        <v>0.51074917270480091</v>
      </c>
    </row>
    <row r="83" spans="3:7" ht="2.4500000000000002" hidden="1" customHeight="1" x14ac:dyDescent="0.25">
      <c r="C83" s="16"/>
      <c r="D83" s="32"/>
      <c r="E83" s="22"/>
      <c r="F83" s="18"/>
      <c r="G83" s="21"/>
    </row>
    <row r="84" spans="3:7" ht="13.5" customHeight="1" thickBot="1" x14ac:dyDescent="0.3">
      <c r="C84" s="16"/>
      <c r="D84" s="37" t="s">
        <v>13</v>
      </c>
      <c r="E84" s="22"/>
      <c r="F84" s="38">
        <f>+F75+F82</f>
        <v>38429740.719999999</v>
      </c>
      <c r="G84" s="39">
        <f>+G75+G82</f>
        <v>1</v>
      </c>
    </row>
    <row r="85" spans="3:7" ht="6" customHeight="1" thickTop="1" x14ac:dyDescent="0.25">
      <c r="C85" s="40"/>
      <c r="D85" s="41"/>
      <c r="E85" s="42"/>
      <c r="F85" s="42"/>
      <c r="G85" s="36"/>
    </row>
    <row r="86" spans="3:7" ht="12.75" customHeight="1" x14ac:dyDescent="0.25">
      <c r="C86" s="49"/>
      <c r="D86" s="32"/>
      <c r="E86" s="44"/>
      <c r="F86" s="44"/>
      <c r="G86" s="50"/>
    </row>
    <row r="87" spans="3:7" x14ac:dyDescent="0.25">
      <c r="D87" s="2" t="s">
        <v>44</v>
      </c>
      <c r="F87" s="2"/>
    </row>
    <row r="88" spans="3:7" ht="16.5" x14ac:dyDescent="0.3">
      <c r="C88" s="62" t="s">
        <v>15</v>
      </c>
      <c r="D88" s="62"/>
      <c r="E88" s="62"/>
      <c r="F88" s="62"/>
      <c r="G88" s="62"/>
    </row>
    <row r="89" spans="3:7" ht="6" customHeight="1" x14ac:dyDescent="0.25"/>
    <row r="90" spans="3:7" ht="12" customHeight="1" x14ac:dyDescent="0.25">
      <c r="C90" s="60" t="s">
        <v>1</v>
      </c>
      <c r="D90" s="61"/>
      <c r="E90" s="13" t="s">
        <v>35</v>
      </c>
      <c r="F90" s="14" t="s">
        <v>2</v>
      </c>
      <c r="G90" s="15" t="s">
        <v>3</v>
      </c>
    </row>
    <row r="91" spans="3:7" ht="12" customHeight="1" x14ac:dyDescent="0.25">
      <c r="C91" s="16" t="s">
        <v>45</v>
      </c>
      <c r="D91" s="17"/>
      <c r="E91" s="18"/>
      <c r="F91" s="19"/>
      <c r="G91" s="46"/>
    </row>
    <row r="92" spans="3:7" ht="12" customHeight="1" x14ac:dyDescent="0.25">
      <c r="C92" s="16"/>
      <c r="D92" s="17" t="s">
        <v>4</v>
      </c>
      <c r="E92" s="20">
        <v>10628159.18</v>
      </c>
      <c r="G92" s="35"/>
    </row>
    <row r="93" spans="3:7" ht="12" customHeight="1" x14ac:dyDescent="0.25">
      <c r="C93" s="16"/>
      <c r="D93" s="17" t="s">
        <v>5</v>
      </c>
      <c r="E93" s="6">
        <v>2590431.69</v>
      </c>
      <c r="G93" s="35"/>
    </row>
    <row r="94" spans="3:7" ht="12" customHeight="1" x14ac:dyDescent="0.25">
      <c r="C94" s="16"/>
      <c r="D94" s="17" t="s">
        <v>33</v>
      </c>
      <c r="E94" s="6">
        <v>228860.56</v>
      </c>
      <c r="F94" s="23"/>
      <c r="G94" s="35"/>
    </row>
    <row r="95" spans="3:7" ht="12" customHeight="1" x14ac:dyDescent="0.25">
      <c r="C95" s="16"/>
      <c r="D95" s="17" t="s">
        <v>6</v>
      </c>
      <c r="E95" s="6">
        <v>119655.56</v>
      </c>
      <c r="F95" s="23"/>
      <c r="G95" s="35"/>
    </row>
    <row r="96" spans="3:7" ht="12" customHeight="1" x14ac:dyDescent="0.25">
      <c r="C96" s="16"/>
      <c r="D96" s="17" t="s">
        <v>7</v>
      </c>
      <c r="E96" s="6">
        <v>115617.01</v>
      </c>
      <c r="F96" s="23"/>
      <c r="G96" s="35"/>
    </row>
    <row r="97" spans="3:7" ht="12" customHeight="1" x14ac:dyDescent="0.25">
      <c r="C97" s="16"/>
      <c r="D97" s="17" t="s">
        <v>31</v>
      </c>
      <c r="E97" s="6">
        <v>238923.18</v>
      </c>
      <c r="F97" s="23"/>
      <c r="G97" s="35"/>
    </row>
    <row r="98" spans="3:7" ht="12" customHeight="1" x14ac:dyDescent="0.25">
      <c r="C98" s="16"/>
      <c r="D98" s="17" t="s">
        <v>32</v>
      </c>
      <c r="E98" s="6">
        <v>46834.47</v>
      </c>
      <c r="F98" s="23"/>
      <c r="G98" s="35"/>
    </row>
    <row r="99" spans="3:7" ht="12" customHeight="1" x14ac:dyDescent="0.25">
      <c r="C99" s="16"/>
      <c r="D99" s="17" t="s">
        <v>41</v>
      </c>
      <c r="E99" s="6">
        <v>248.22</v>
      </c>
      <c r="F99" s="23"/>
      <c r="G99" s="35"/>
    </row>
    <row r="100" spans="3:7" ht="12" customHeight="1" x14ac:dyDescent="0.25">
      <c r="C100" s="16"/>
      <c r="D100" s="17" t="s">
        <v>36</v>
      </c>
      <c r="E100" s="6">
        <v>753220</v>
      </c>
      <c r="F100" s="2"/>
      <c r="G100" s="57"/>
    </row>
    <row r="101" spans="3:7" ht="12" customHeight="1" x14ac:dyDescent="0.25">
      <c r="C101" s="16"/>
      <c r="D101" s="17" t="s">
        <v>47</v>
      </c>
      <c r="E101" s="7">
        <v>28268.85</v>
      </c>
      <c r="F101" s="12">
        <f>SUM(E92:E101)</f>
        <v>14750218.720000001</v>
      </c>
      <c r="G101" s="35">
        <f>+F101/F119</f>
        <v>0.75539048915171669</v>
      </c>
    </row>
    <row r="102" spans="3:7" ht="2.4500000000000002" customHeight="1" x14ac:dyDescent="0.25">
      <c r="C102" s="16"/>
      <c r="D102" s="17"/>
      <c r="E102" s="18"/>
      <c r="F102" s="22"/>
      <c r="G102" s="21"/>
    </row>
    <row r="103" spans="3:7" ht="12" hidden="1" customHeight="1" x14ac:dyDescent="0.25">
      <c r="C103" s="16" t="s">
        <v>34</v>
      </c>
      <c r="D103" s="32"/>
      <c r="E103" s="22"/>
      <c r="F103" s="18"/>
      <c r="G103" s="21"/>
    </row>
    <row r="104" spans="3:7" ht="12" hidden="1" customHeight="1" x14ac:dyDescent="0.25">
      <c r="C104" s="16"/>
      <c r="D104" s="33" t="s">
        <v>38</v>
      </c>
      <c r="E104" s="34"/>
      <c r="F104" s="6">
        <v>0</v>
      </c>
      <c r="G104" s="35">
        <f>+F104/F119</f>
        <v>0</v>
      </c>
    </row>
    <row r="105" spans="3:7" ht="14.25" customHeight="1" x14ac:dyDescent="0.25">
      <c r="C105" s="16" t="s">
        <v>46</v>
      </c>
      <c r="D105" s="32"/>
      <c r="E105" s="22"/>
      <c r="F105" s="23"/>
      <c r="G105" s="35"/>
    </row>
    <row r="106" spans="3:7" ht="12" hidden="1" customHeight="1" x14ac:dyDescent="0.25">
      <c r="C106" s="16"/>
      <c r="D106" s="17" t="s">
        <v>43</v>
      </c>
      <c r="E106" s="12">
        <v>0</v>
      </c>
      <c r="F106" s="6"/>
      <c r="G106" s="5"/>
    </row>
    <row r="107" spans="3:7" ht="12" hidden="1" customHeight="1" x14ac:dyDescent="0.25">
      <c r="C107" s="16"/>
      <c r="D107" s="17" t="s">
        <v>8</v>
      </c>
      <c r="E107" s="22">
        <v>0</v>
      </c>
      <c r="F107" s="24"/>
      <c r="G107" s="47"/>
    </row>
    <row r="108" spans="3:7" ht="12" customHeight="1" x14ac:dyDescent="0.25">
      <c r="C108" s="16"/>
      <c r="D108" s="17" t="s">
        <v>9</v>
      </c>
      <c r="E108" s="25"/>
      <c r="F108" s="25">
        <v>73612.34</v>
      </c>
      <c r="G108" s="26">
        <f>+F108/F119</f>
        <v>3.7698465748718388E-3</v>
      </c>
    </row>
    <row r="109" spans="3:7" ht="12" hidden="1" customHeight="1" x14ac:dyDescent="0.25">
      <c r="C109" s="16"/>
      <c r="D109" s="17" t="s">
        <v>42</v>
      </c>
      <c r="E109" s="25">
        <v>0</v>
      </c>
    </row>
    <row r="110" spans="3:7" ht="12" customHeight="1" x14ac:dyDescent="0.25">
      <c r="C110" s="16"/>
      <c r="D110" s="27" t="s">
        <v>37</v>
      </c>
      <c r="E110" s="18"/>
      <c r="F110" s="28">
        <f>SUM(F92:F108)</f>
        <v>14823831.060000001</v>
      </c>
      <c r="G110" s="29">
        <f>+F110/F119</f>
        <v>0.75916033572658859</v>
      </c>
    </row>
    <row r="111" spans="3:7" ht="6" customHeight="1" x14ac:dyDescent="0.25">
      <c r="C111" s="16"/>
      <c r="D111" s="27"/>
      <c r="E111" s="18"/>
      <c r="F111" s="30"/>
      <c r="G111" s="31"/>
    </row>
    <row r="112" spans="3:7" ht="6" customHeight="1" x14ac:dyDescent="0.25">
      <c r="C112" s="16"/>
      <c r="D112" s="27"/>
      <c r="E112" s="18"/>
      <c r="F112" s="30"/>
      <c r="G112" s="31"/>
    </row>
    <row r="113" spans="3:7" ht="12" customHeight="1" x14ac:dyDescent="0.25">
      <c r="C113" s="16" t="s">
        <v>10</v>
      </c>
      <c r="D113" s="17"/>
      <c r="E113" s="18"/>
      <c r="F113" s="22"/>
      <c r="G113" s="21"/>
    </row>
    <row r="114" spans="3:7" ht="12" customHeight="1" x14ac:dyDescent="0.25">
      <c r="C114" s="16"/>
      <c r="D114" s="17" t="s">
        <v>11</v>
      </c>
      <c r="E114" s="12">
        <v>2461987.7999999998</v>
      </c>
      <c r="F114" s="22"/>
      <c r="G114" s="21"/>
    </row>
    <row r="115" spans="3:7" ht="12" customHeight="1" x14ac:dyDescent="0.25">
      <c r="C115" s="16"/>
      <c r="D115" s="17" t="s">
        <v>12</v>
      </c>
      <c r="E115" s="7">
        <v>2240795.4300000002</v>
      </c>
      <c r="F115" s="25">
        <f>SUM(E114:E115)</f>
        <v>4702783.2300000004</v>
      </c>
      <c r="G115" s="36">
        <f>+F115/F119</f>
        <v>0.24083966427341155</v>
      </c>
    </row>
    <row r="116" spans="3:7" ht="2.25" hidden="1" customHeight="1" x14ac:dyDescent="0.25">
      <c r="C116" s="16"/>
      <c r="D116" s="32"/>
      <c r="E116" s="22"/>
      <c r="F116" s="18"/>
      <c r="G116" s="21"/>
    </row>
    <row r="117" spans="3:7" ht="12" hidden="1" customHeight="1" x14ac:dyDescent="0.25">
      <c r="C117" s="16"/>
      <c r="D117" s="27" t="s">
        <v>37</v>
      </c>
      <c r="E117" s="18"/>
      <c r="F117" s="28">
        <f>SUM(F115)</f>
        <v>4702783.2300000004</v>
      </c>
      <c r="G117" s="29">
        <f>+G115</f>
        <v>0.24083966427341155</v>
      </c>
    </row>
    <row r="118" spans="3:7" ht="2.4500000000000002" hidden="1" customHeight="1" x14ac:dyDescent="0.25">
      <c r="C118" s="16"/>
      <c r="D118" s="32"/>
      <c r="E118" s="22"/>
      <c r="F118" s="18"/>
      <c r="G118" s="21"/>
    </row>
    <row r="119" spans="3:7" ht="13.5" customHeight="1" thickBot="1" x14ac:dyDescent="0.3">
      <c r="C119" s="16"/>
      <c r="D119" s="37" t="s">
        <v>13</v>
      </c>
      <c r="E119" s="22"/>
      <c r="F119" s="38">
        <f>+F110+F117</f>
        <v>19526614.289999999</v>
      </c>
      <c r="G119" s="39">
        <f>+G110+G117</f>
        <v>1.0000000000000002</v>
      </c>
    </row>
    <row r="120" spans="3:7" ht="6" customHeight="1" thickTop="1" x14ac:dyDescent="0.25">
      <c r="C120" s="40"/>
      <c r="D120" s="41"/>
      <c r="E120" s="42"/>
      <c r="F120" s="42"/>
      <c r="G120" s="36"/>
    </row>
    <row r="121" spans="3:7" x14ac:dyDescent="0.25">
      <c r="C121" s="8"/>
      <c r="D121" s="9"/>
      <c r="E121" s="10"/>
      <c r="F121" s="10"/>
      <c r="G121" s="11"/>
    </row>
    <row r="122" spans="3:7" x14ac:dyDescent="0.25">
      <c r="C122" s="8"/>
      <c r="D122" s="9"/>
      <c r="E122" s="10"/>
      <c r="F122" s="10"/>
      <c r="G122" s="11"/>
    </row>
    <row r="123" spans="3:7" ht="16.5" x14ac:dyDescent="0.3">
      <c r="C123" s="62" t="s">
        <v>16</v>
      </c>
      <c r="D123" s="62"/>
      <c r="E123" s="62"/>
      <c r="F123" s="62"/>
      <c r="G123" s="62"/>
    </row>
    <row r="124" spans="3:7" ht="6" customHeight="1" x14ac:dyDescent="0.25"/>
    <row r="125" spans="3:7" ht="12" customHeight="1" x14ac:dyDescent="0.25">
      <c r="C125" s="60" t="s">
        <v>1</v>
      </c>
      <c r="D125" s="61"/>
      <c r="E125" s="13" t="s">
        <v>35</v>
      </c>
      <c r="F125" s="14" t="s">
        <v>2</v>
      </c>
      <c r="G125" s="15" t="s">
        <v>3</v>
      </c>
    </row>
    <row r="126" spans="3:7" ht="12" customHeight="1" x14ac:dyDescent="0.25">
      <c r="C126" s="16" t="s">
        <v>45</v>
      </c>
      <c r="D126" s="17"/>
      <c r="E126" s="18"/>
      <c r="F126" s="19"/>
      <c r="G126" s="46"/>
    </row>
    <row r="127" spans="3:7" ht="12" customHeight="1" x14ac:dyDescent="0.25">
      <c r="C127" s="16"/>
      <c r="D127" s="17" t="s">
        <v>4</v>
      </c>
      <c r="E127" s="20">
        <v>8808589.5099999998</v>
      </c>
      <c r="G127" s="35"/>
    </row>
    <row r="128" spans="3:7" ht="12" customHeight="1" x14ac:dyDescent="0.25">
      <c r="C128" s="16"/>
      <c r="D128" s="17" t="s">
        <v>5</v>
      </c>
      <c r="E128" s="6">
        <v>2814558.71</v>
      </c>
      <c r="G128" s="35"/>
    </row>
    <row r="129" spans="3:7" ht="12" customHeight="1" x14ac:dyDescent="0.25">
      <c r="C129" s="16"/>
      <c r="D129" s="17" t="s">
        <v>33</v>
      </c>
      <c r="E129" s="6">
        <v>217424.08</v>
      </c>
      <c r="F129" s="23"/>
      <c r="G129" s="35"/>
    </row>
    <row r="130" spans="3:7" ht="12" customHeight="1" x14ac:dyDescent="0.25">
      <c r="C130" s="16"/>
      <c r="D130" s="17" t="s">
        <v>6</v>
      </c>
      <c r="E130" s="6">
        <v>163330.12</v>
      </c>
      <c r="F130" s="23"/>
      <c r="G130" s="35"/>
    </row>
    <row r="131" spans="3:7" ht="12" customHeight="1" x14ac:dyDescent="0.25">
      <c r="C131" s="16"/>
      <c r="D131" s="17" t="s">
        <v>7</v>
      </c>
      <c r="E131" s="6">
        <v>161157.25</v>
      </c>
      <c r="F131" s="23"/>
      <c r="G131" s="35"/>
    </row>
    <row r="132" spans="3:7" ht="12" customHeight="1" x14ac:dyDescent="0.25">
      <c r="C132" s="16"/>
      <c r="D132" s="17" t="s">
        <v>31</v>
      </c>
      <c r="E132" s="6">
        <v>295033.93</v>
      </c>
      <c r="F132" s="23"/>
      <c r="G132" s="35"/>
    </row>
    <row r="133" spans="3:7" ht="12" customHeight="1" x14ac:dyDescent="0.25">
      <c r="C133" s="16"/>
      <c r="D133" s="17" t="s">
        <v>32</v>
      </c>
      <c r="E133" s="6">
        <v>28580.49</v>
      </c>
      <c r="G133" s="5"/>
    </row>
    <row r="134" spans="3:7" ht="12" customHeight="1" x14ac:dyDescent="0.25">
      <c r="C134" s="16"/>
      <c r="D134" s="17" t="s">
        <v>41</v>
      </c>
      <c r="E134" s="6">
        <v>656.38</v>
      </c>
      <c r="G134" s="5"/>
    </row>
    <row r="135" spans="3:7" ht="12" customHeight="1" x14ac:dyDescent="0.25">
      <c r="C135" s="16"/>
      <c r="D135" s="17" t="s">
        <v>36</v>
      </c>
      <c r="E135" s="6">
        <v>24816</v>
      </c>
      <c r="F135" s="2"/>
      <c r="G135" s="57"/>
    </row>
    <row r="136" spans="3:7" ht="12" customHeight="1" x14ac:dyDescent="0.25">
      <c r="C136" s="16"/>
      <c r="D136" s="17" t="s">
        <v>47</v>
      </c>
      <c r="E136" s="7">
        <v>17250.93</v>
      </c>
      <c r="F136" s="12">
        <f>SUM(E127:E136)</f>
        <v>12531397.399999999</v>
      </c>
      <c r="G136" s="35">
        <f>+F136/F154</f>
        <v>0.66813951915811109</v>
      </c>
    </row>
    <row r="137" spans="3:7" ht="2.4500000000000002" customHeight="1" x14ac:dyDescent="0.25">
      <c r="C137" s="16"/>
      <c r="D137" s="17"/>
      <c r="E137" s="18"/>
      <c r="F137" s="22"/>
      <c r="G137" s="21"/>
    </row>
    <row r="138" spans="3:7" ht="12" hidden="1" customHeight="1" x14ac:dyDescent="0.25">
      <c r="C138" s="16" t="s">
        <v>34</v>
      </c>
      <c r="D138" s="32"/>
      <c r="E138" s="22"/>
      <c r="F138" s="18"/>
      <c r="G138" s="21"/>
    </row>
    <row r="139" spans="3:7" ht="12" hidden="1" customHeight="1" x14ac:dyDescent="0.25">
      <c r="C139" s="16"/>
      <c r="D139" s="33" t="s">
        <v>38</v>
      </c>
      <c r="E139" s="34"/>
      <c r="F139" s="6">
        <v>0</v>
      </c>
      <c r="G139" s="35">
        <f>+F139/F154</f>
        <v>0</v>
      </c>
    </row>
    <row r="140" spans="3:7" ht="12" customHeight="1" x14ac:dyDescent="0.25">
      <c r="C140" s="16" t="s">
        <v>46</v>
      </c>
      <c r="D140" s="32"/>
      <c r="E140" s="22"/>
      <c r="F140" s="23"/>
      <c r="G140" s="35"/>
    </row>
    <row r="141" spans="3:7" ht="12" customHeight="1" x14ac:dyDescent="0.25">
      <c r="C141" s="16"/>
      <c r="D141" s="17" t="s">
        <v>43</v>
      </c>
      <c r="E141" s="12">
        <v>311.82</v>
      </c>
      <c r="F141" s="6"/>
      <c r="G141" s="5"/>
    </row>
    <row r="142" spans="3:7" ht="12" hidden="1" customHeight="1" x14ac:dyDescent="0.25">
      <c r="C142" s="16"/>
      <c r="D142" s="17" t="s">
        <v>8</v>
      </c>
      <c r="E142" s="22">
        <v>0</v>
      </c>
      <c r="F142" s="24"/>
      <c r="G142" s="47"/>
    </row>
    <row r="143" spans="3:7" ht="12" customHeight="1" x14ac:dyDescent="0.25">
      <c r="C143" s="16"/>
      <c r="D143" s="17" t="s">
        <v>9</v>
      </c>
      <c r="E143" s="25">
        <v>107601.22</v>
      </c>
      <c r="F143" s="25">
        <f>SUM(E141:E144)</f>
        <v>107913.04000000001</v>
      </c>
      <c r="G143" s="26">
        <f>+F143/F154</f>
        <v>5.7536254222126911E-3</v>
      </c>
    </row>
    <row r="144" spans="3:7" ht="12" hidden="1" customHeight="1" x14ac:dyDescent="0.25">
      <c r="C144" s="16"/>
      <c r="D144" s="17" t="s">
        <v>42</v>
      </c>
      <c r="E144" s="25">
        <v>0</v>
      </c>
    </row>
    <row r="145" spans="3:7" ht="12" customHeight="1" x14ac:dyDescent="0.25">
      <c r="C145" s="16"/>
      <c r="D145" s="27" t="s">
        <v>37</v>
      </c>
      <c r="E145" s="18"/>
      <c r="F145" s="28">
        <f>SUM(F127:F143)</f>
        <v>12639310.439999998</v>
      </c>
      <c r="G145" s="29">
        <f>+F145/F154</f>
        <v>0.67389314458032368</v>
      </c>
    </row>
    <row r="146" spans="3:7" ht="6" customHeight="1" x14ac:dyDescent="0.25">
      <c r="C146" s="16"/>
      <c r="D146" s="27"/>
      <c r="E146" s="18"/>
      <c r="F146" s="30"/>
      <c r="G146" s="31"/>
    </row>
    <row r="147" spans="3:7" ht="6" customHeight="1" x14ac:dyDescent="0.25">
      <c r="C147" s="16"/>
      <c r="D147" s="27"/>
      <c r="E147" s="18"/>
      <c r="F147" s="30"/>
      <c r="G147" s="31"/>
    </row>
    <row r="148" spans="3:7" ht="12" customHeight="1" x14ac:dyDescent="0.25">
      <c r="C148" s="16" t="s">
        <v>10</v>
      </c>
      <c r="D148" s="17"/>
      <c r="E148" s="18"/>
      <c r="F148" s="22"/>
      <c r="G148" s="21"/>
    </row>
    <row r="149" spans="3:7" ht="12" customHeight="1" x14ac:dyDescent="0.25">
      <c r="C149" s="16"/>
      <c r="D149" s="17" t="s">
        <v>11</v>
      </c>
      <c r="E149" s="12">
        <v>3099944.7</v>
      </c>
      <c r="F149" s="22"/>
      <c r="G149" s="21"/>
    </row>
    <row r="150" spans="3:7" ht="12" customHeight="1" x14ac:dyDescent="0.25">
      <c r="C150" s="16"/>
      <c r="D150" s="17" t="s">
        <v>12</v>
      </c>
      <c r="E150" s="7">
        <v>3016404.48</v>
      </c>
      <c r="F150" s="25">
        <f>SUM(E149:E150)</f>
        <v>6116349.1799999997</v>
      </c>
      <c r="G150" s="36">
        <f>+F150/F154</f>
        <v>0.32610685541967627</v>
      </c>
    </row>
    <row r="151" spans="3:7" ht="2.25" hidden="1" customHeight="1" x14ac:dyDescent="0.25">
      <c r="C151" s="16"/>
      <c r="D151" s="32"/>
      <c r="E151" s="22"/>
      <c r="F151" s="18"/>
      <c r="G151" s="21"/>
    </row>
    <row r="152" spans="3:7" ht="12" hidden="1" customHeight="1" x14ac:dyDescent="0.25">
      <c r="C152" s="16"/>
      <c r="D152" s="27" t="s">
        <v>37</v>
      </c>
      <c r="E152" s="18"/>
      <c r="F152" s="28">
        <f>SUM(F150)</f>
        <v>6116349.1799999997</v>
      </c>
      <c r="G152" s="29">
        <f>+G150</f>
        <v>0.32610685541967627</v>
      </c>
    </row>
    <row r="153" spans="3:7" ht="2.4500000000000002" hidden="1" customHeight="1" x14ac:dyDescent="0.25">
      <c r="C153" s="16"/>
      <c r="D153" s="32"/>
      <c r="E153" s="22"/>
      <c r="F153" s="18"/>
      <c r="G153" s="21"/>
    </row>
    <row r="154" spans="3:7" ht="13.5" customHeight="1" thickBot="1" x14ac:dyDescent="0.3">
      <c r="C154" s="16"/>
      <c r="D154" s="37" t="s">
        <v>13</v>
      </c>
      <c r="E154" s="22"/>
      <c r="F154" s="38">
        <f>+F145+F152</f>
        <v>18755659.619999997</v>
      </c>
      <c r="G154" s="39">
        <f>+G145+G152</f>
        <v>1</v>
      </c>
    </row>
    <row r="155" spans="3:7" ht="6" customHeight="1" thickTop="1" x14ac:dyDescent="0.25">
      <c r="C155" s="40"/>
      <c r="D155" s="41"/>
      <c r="E155" s="42"/>
      <c r="F155" s="42"/>
      <c r="G155" s="36"/>
    </row>
    <row r="156" spans="3:7" ht="15" customHeight="1" x14ac:dyDescent="0.25">
      <c r="C156" s="49"/>
      <c r="D156" s="32"/>
      <c r="E156" s="44"/>
      <c r="F156" s="44"/>
      <c r="G156" s="50"/>
    </row>
    <row r="157" spans="3:7" x14ac:dyDescent="0.25">
      <c r="D157" s="2" t="s">
        <v>44</v>
      </c>
      <c r="F157" s="2"/>
    </row>
    <row r="158" spans="3:7" ht="16.5" x14ac:dyDescent="0.3">
      <c r="C158" s="62" t="s">
        <v>17</v>
      </c>
      <c r="D158" s="62"/>
      <c r="E158" s="62"/>
      <c r="F158" s="62"/>
      <c r="G158" s="62"/>
    </row>
    <row r="159" spans="3:7" ht="6" customHeight="1" x14ac:dyDescent="0.25"/>
    <row r="160" spans="3:7" ht="12" customHeight="1" x14ac:dyDescent="0.25">
      <c r="C160" s="60" t="s">
        <v>1</v>
      </c>
      <c r="D160" s="61"/>
      <c r="E160" s="13" t="s">
        <v>35</v>
      </c>
      <c r="F160" s="14" t="s">
        <v>2</v>
      </c>
      <c r="G160" s="15" t="s">
        <v>3</v>
      </c>
    </row>
    <row r="161" spans="3:7" ht="12" customHeight="1" x14ac:dyDescent="0.25">
      <c r="C161" s="16" t="s">
        <v>45</v>
      </c>
      <c r="D161" s="17"/>
      <c r="E161" s="18"/>
      <c r="F161" s="19"/>
      <c r="G161" s="46"/>
    </row>
    <row r="162" spans="3:7" ht="12" customHeight="1" x14ac:dyDescent="0.25">
      <c r="C162" s="16"/>
      <c r="D162" s="17" t="s">
        <v>4</v>
      </c>
      <c r="E162" s="20">
        <v>16554114.17</v>
      </c>
      <c r="G162" s="35"/>
    </row>
    <row r="163" spans="3:7" ht="12" customHeight="1" x14ac:dyDescent="0.25">
      <c r="C163" s="16"/>
      <c r="D163" s="17" t="s">
        <v>5</v>
      </c>
      <c r="E163" s="6">
        <v>5852937.4100000001</v>
      </c>
      <c r="G163" s="35"/>
    </row>
    <row r="164" spans="3:7" ht="12" customHeight="1" x14ac:dyDescent="0.25">
      <c r="C164" s="16"/>
      <c r="D164" s="17" t="s">
        <v>33</v>
      </c>
      <c r="E164" s="6">
        <v>126268.52</v>
      </c>
      <c r="F164" s="23"/>
      <c r="G164" s="35"/>
    </row>
    <row r="165" spans="3:7" ht="12" customHeight="1" x14ac:dyDescent="0.25">
      <c r="C165" s="16"/>
      <c r="D165" s="17" t="s">
        <v>6</v>
      </c>
      <c r="E165" s="6">
        <v>731092.3</v>
      </c>
      <c r="F165" s="23"/>
      <c r="G165" s="35"/>
    </row>
    <row r="166" spans="3:7" ht="12" customHeight="1" x14ac:dyDescent="0.25">
      <c r="C166" s="16"/>
      <c r="D166" s="17" t="s">
        <v>7</v>
      </c>
      <c r="E166" s="6">
        <v>810470.3</v>
      </c>
      <c r="F166" s="23"/>
      <c r="G166" s="35"/>
    </row>
    <row r="167" spans="3:7" ht="12" customHeight="1" x14ac:dyDescent="0.25">
      <c r="C167" s="16"/>
      <c r="D167" s="17" t="s">
        <v>31</v>
      </c>
      <c r="E167" s="6">
        <v>1122214.93</v>
      </c>
      <c r="F167" s="23"/>
      <c r="G167" s="35"/>
    </row>
    <row r="168" spans="3:7" ht="12" customHeight="1" x14ac:dyDescent="0.25">
      <c r="C168" s="16"/>
      <c r="D168" s="17" t="s">
        <v>32</v>
      </c>
      <c r="E168" s="6">
        <v>53599.47</v>
      </c>
      <c r="F168" s="23"/>
      <c r="G168" s="35"/>
    </row>
    <row r="169" spans="3:7" ht="12" customHeight="1" x14ac:dyDescent="0.25">
      <c r="C169" s="16"/>
      <c r="D169" s="17" t="s">
        <v>41</v>
      </c>
      <c r="E169" s="6">
        <v>12496.99</v>
      </c>
      <c r="F169" s="23"/>
      <c r="G169" s="35"/>
    </row>
    <row r="170" spans="3:7" ht="12" customHeight="1" x14ac:dyDescent="0.25">
      <c r="C170" s="16"/>
      <c r="D170" s="17" t="s">
        <v>36</v>
      </c>
      <c r="E170" s="6">
        <v>2884824</v>
      </c>
      <c r="F170" s="2"/>
      <c r="G170" s="57"/>
    </row>
    <row r="171" spans="3:7" ht="12" customHeight="1" x14ac:dyDescent="0.25">
      <c r="C171" s="16"/>
      <c r="D171" s="17" t="s">
        <v>47</v>
      </c>
      <c r="E171" s="7">
        <v>32352.15</v>
      </c>
      <c r="F171" s="12">
        <f>SUM(E162:E171)</f>
        <v>28180370.239999995</v>
      </c>
      <c r="G171" s="35">
        <f>+F171/F189</f>
        <v>0.52739475329364638</v>
      </c>
    </row>
    <row r="172" spans="3:7" ht="2.4500000000000002" customHeight="1" x14ac:dyDescent="0.25">
      <c r="C172" s="16"/>
      <c r="D172" s="17"/>
      <c r="E172" s="18"/>
      <c r="F172" s="22"/>
      <c r="G172" s="21"/>
    </row>
    <row r="173" spans="3:7" ht="12" customHeight="1" x14ac:dyDescent="0.25">
      <c r="C173" s="16" t="s">
        <v>34</v>
      </c>
      <c r="D173" s="32"/>
      <c r="E173" s="22"/>
      <c r="F173" s="18"/>
      <c r="G173" s="21"/>
    </row>
    <row r="174" spans="3:7" ht="12" customHeight="1" x14ac:dyDescent="0.25">
      <c r="C174" s="16"/>
      <c r="D174" s="33" t="s">
        <v>38</v>
      </c>
      <c r="E174" s="34"/>
      <c r="F174" s="6">
        <v>1073202</v>
      </c>
      <c r="G174" s="35">
        <f>+F174/F189</f>
        <v>2.0084942078612236E-2</v>
      </c>
    </row>
    <row r="175" spans="3:7" ht="12" customHeight="1" x14ac:dyDescent="0.25">
      <c r="C175" s="16" t="s">
        <v>46</v>
      </c>
      <c r="D175" s="32"/>
      <c r="E175" s="22"/>
      <c r="F175" s="23"/>
      <c r="G175" s="35"/>
    </row>
    <row r="176" spans="3:7" ht="12" customHeight="1" x14ac:dyDescent="0.25">
      <c r="C176" s="16"/>
      <c r="D176" s="17" t="s">
        <v>43</v>
      </c>
      <c r="F176" s="7">
        <v>2212.66</v>
      </c>
      <c r="G176" s="26">
        <f>+F176/F189</f>
        <v>4.1409863138218291E-5</v>
      </c>
    </row>
    <row r="177" spans="3:7" ht="12" hidden="1" customHeight="1" x14ac:dyDescent="0.25">
      <c r="C177" s="16"/>
      <c r="D177" s="17" t="s">
        <v>8</v>
      </c>
      <c r="E177" s="22">
        <v>0</v>
      </c>
      <c r="F177" s="24"/>
      <c r="G177" s="47"/>
    </row>
    <row r="178" spans="3:7" ht="12" hidden="1" customHeight="1" x14ac:dyDescent="0.25">
      <c r="C178" s="16"/>
      <c r="D178" s="17" t="s">
        <v>9</v>
      </c>
      <c r="E178" s="22">
        <v>0</v>
      </c>
      <c r="F178" s="2"/>
      <c r="G178" s="48"/>
    </row>
    <row r="179" spans="3:7" ht="12" hidden="1" customHeight="1" x14ac:dyDescent="0.25">
      <c r="C179" s="16"/>
      <c r="D179" s="17" t="s">
        <v>42</v>
      </c>
      <c r="E179" s="25">
        <v>0</v>
      </c>
    </row>
    <row r="180" spans="3:7" ht="12" customHeight="1" x14ac:dyDescent="0.25">
      <c r="C180" s="16"/>
      <c r="D180" s="27" t="s">
        <v>37</v>
      </c>
      <c r="E180" s="18"/>
      <c r="F180" s="28">
        <f>SUM(F162:F178)</f>
        <v>29255784.899999995</v>
      </c>
      <c r="G180" s="29">
        <f>+F180/F189</f>
        <v>0.54752110523539688</v>
      </c>
    </row>
    <row r="181" spans="3:7" ht="6" customHeight="1" x14ac:dyDescent="0.25">
      <c r="C181" s="16"/>
      <c r="D181" s="27"/>
      <c r="E181" s="18"/>
      <c r="F181" s="30"/>
      <c r="G181" s="31"/>
    </row>
    <row r="182" spans="3:7" ht="6" customHeight="1" x14ac:dyDescent="0.25">
      <c r="C182" s="16"/>
      <c r="D182" s="27"/>
      <c r="E182" s="18"/>
      <c r="F182" s="30"/>
      <c r="G182" s="31"/>
    </row>
    <row r="183" spans="3:7" ht="12" customHeight="1" x14ac:dyDescent="0.25">
      <c r="C183" s="16" t="s">
        <v>10</v>
      </c>
      <c r="D183" s="17"/>
      <c r="E183" s="18"/>
      <c r="F183" s="22"/>
      <c r="G183" s="21"/>
    </row>
    <row r="184" spans="3:7" ht="12" customHeight="1" x14ac:dyDescent="0.25">
      <c r="C184" s="16"/>
      <c r="D184" s="17" t="s">
        <v>11</v>
      </c>
      <c r="E184" s="12">
        <v>9898004.0999999996</v>
      </c>
      <c r="F184" s="22"/>
      <c r="G184" s="21"/>
    </row>
    <row r="185" spans="3:7" ht="12" customHeight="1" x14ac:dyDescent="0.25">
      <c r="C185" s="16"/>
      <c r="D185" s="17" t="s">
        <v>12</v>
      </c>
      <c r="E185" s="7">
        <v>14279374.800000001</v>
      </c>
      <c r="F185" s="25">
        <f>SUM(E184:E185)</f>
        <v>24177378.899999999</v>
      </c>
      <c r="G185" s="36">
        <f>+F185/F189</f>
        <v>0.45247889476460312</v>
      </c>
    </row>
    <row r="186" spans="3:7" ht="2.25" hidden="1" customHeight="1" x14ac:dyDescent="0.25">
      <c r="C186" s="16"/>
      <c r="D186" s="32"/>
      <c r="E186" s="22"/>
      <c r="F186" s="18"/>
      <c r="G186" s="21"/>
    </row>
    <row r="187" spans="3:7" ht="12" hidden="1" customHeight="1" x14ac:dyDescent="0.25">
      <c r="C187" s="16"/>
      <c r="D187" s="27" t="s">
        <v>37</v>
      </c>
      <c r="E187" s="18"/>
      <c r="F187" s="28">
        <f>SUM(F185)</f>
        <v>24177378.899999999</v>
      </c>
      <c r="G187" s="29">
        <f>+G185</f>
        <v>0.45247889476460312</v>
      </c>
    </row>
    <row r="188" spans="3:7" ht="2.4500000000000002" hidden="1" customHeight="1" x14ac:dyDescent="0.25">
      <c r="C188" s="16"/>
      <c r="D188" s="32"/>
      <c r="E188" s="22"/>
      <c r="F188" s="18"/>
      <c r="G188" s="21"/>
    </row>
    <row r="189" spans="3:7" ht="13.5" customHeight="1" thickBot="1" x14ac:dyDescent="0.3">
      <c r="C189" s="16"/>
      <c r="D189" s="37" t="s">
        <v>13</v>
      </c>
      <c r="E189" s="22"/>
      <c r="F189" s="38">
        <f>+F180+F187</f>
        <v>53433163.799999997</v>
      </c>
      <c r="G189" s="39">
        <f>+G180+G187</f>
        <v>1</v>
      </c>
    </row>
    <row r="190" spans="3:7" ht="6" customHeight="1" thickTop="1" x14ac:dyDescent="0.25">
      <c r="C190" s="40"/>
      <c r="D190" s="41"/>
      <c r="E190" s="42"/>
      <c r="F190" s="42"/>
      <c r="G190" s="36"/>
    </row>
    <row r="191" spans="3:7" x14ac:dyDescent="0.25">
      <c r="C191" s="8"/>
      <c r="D191" s="9"/>
      <c r="E191" s="10"/>
      <c r="F191" s="10"/>
      <c r="G191" s="11"/>
    </row>
    <row r="192" spans="3:7" x14ac:dyDescent="0.25">
      <c r="C192" s="8"/>
      <c r="D192" s="9"/>
      <c r="E192" s="10"/>
      <c r="F192" s="10"/>
      <c r="G192" s="11"/>
    </row>
    <row r="193" spans="3:7" ht="16.5" x14ac:dyDescent="0.3">
      <c r="C193" s="62" t="s">
        <v>39</v>
      </c>
      <c r="D193" s="62"/>
      <c r="E193" s="62"/>
      <c r="F193" s="62"/>
      <c r="G193" s="62"/>
    </row>
    <row r="194" spans="3:7" ht="6" customHeight="1" x14ac:dyDescent="0.25"/>
    <row r="195" spans="3:7" ht="12" customHeight="1" x14ac:dyDescent="0.25">
      <c r="C195" s="60" t="s">
        <v>1</v>
      </c>
      <c r="D195" s="61"/>
      <c r="E195" s="13" t="s">
        <v>35</v>
      </c>
      <c r="F195" s="14" t="s">
        <v>2</v>
      </c>
      <c r="G195" s="15" t="s">
        <v>3</v>
      </c>
    </row>
    <row r="196" spans="3:7" ht="12" customHeight="1" x14ac:dyDescent="0.25">
      <c r="C196" s="16" t="s">
        <v>45</v>
      </c>
      <c r="D196" s="17"/>
      <c r="E196" s="18"/>
      <c r="F196" s="19"/>
      <c r="G196" s="46"/>
    </row>
    <row r="197" spans="3:7" ht="12" customHeight="1" x14ac:dyDescent="0.25">
      <c r="C197" s="16"/>
      <c r="D197" s="17" t="s">
        <v>4</v>
      </c>
      <c r="E197" s="20">
        <v>10756345.310000001</v>
      </c>
      <c r="G197" s="35"/>
    </row>
    <row r="198" spans="3:7" ht="12" customHeight="1" x14ac:dyDescent="0.25">
      <c r="C198" s="16"/>
      <c r="D198" s="17" t="s">
        <v>5</v>
      </c>
      <c r="E198" s="6">
        <v>3720263.89</v>
      </c>
      <c r="G198" s="35"/>
    </row>
    <row r="199" spans="3:7" ht="12" customHeight="1" x14ac:dyDescent="0.25">
      <c r="C199" s="16"/>
      <c r="D199" s="17" t="s">
        <v>33</v>
      </c>
      <c r="E199" s="6">
        <v>175041.78</v>
      </c>
      <c r="F199" s="23"/>
      <c r="G199" s="35"/>
    </row>
    <row r="200" spans="3:7" ht="12" customHeight="1" x14ac:dyDescent="0.25">
      <c r="C200" s="16"/>
      <c r="D200" s="17" t="s">
        <v>6</v>
      </c>
      <c r="E200" s="6">
        <v>297446.07</v>
      </c>
      <c r="F200" s="23"/>
      <c r="G200" s="35"/>
    </row>
    <row r="201" spans="3:7" ht="12" customHeight="1" x14ac:dyDescent="0.25">
      <c r="C201" s="16"/>
      <c r="D201" s="17" t="s">
        <v>7</v>
      </c>
      <c r="E201" s="6">
        <v>302728.96000000002</v>
      </c>
      <c r="F201" s="23"/>
      <c r="G201" s="35"/>
    </row>
    <row r="202" spans="3:7" ht="12" customHeight="1" x14ac:dyDescent="0.25">
      <c r="C202" s="16"/>
      <c r="D202" s="17" t="s">
        <v>31</v>
      </c>
      <c r="E202" s="6">
        <v>483276.44</v>
      </c>
      <c r="F202" s="23"/>
      <c r="G202" s="35"/>
    </row>
    <row r="203" spans="3:7" ht="12" customHeight="1" x14ac:dyDescent="0.25">
      <c r="C203" s="16"/>
      <c r="D203" s="17" t="s">
        <v>32</v>
      </c>
      <c r="E203" s="6">
        <v>31840.12</v>
      </c>
      <c r="F203" s="23"/>
      <c r="G203" s="35"/>
    </row>
    <row r="204" spans="3:7" ht="12" customHeight="1" x14ac:dyDescent="0.25">
      <c r="C204" s="16"/>
      <c r="D204" s="17" t="s">
        <v>41</v>
      </c>
      <c r="E204" s="6">
        <v>2176.25</v>
      </c>
      <c r="F204" s="23"/>
      <c r="G204" s="35"/>
    </row>
    <row r="205" spans="3:7" ht="12" customHeight="1" x14ac:dyDescent="0.25">
      <c r="C205" s="16"/>
      <c r="D205" s="17" t="s">
        <v>36</v>
      </c>
      <c r="E205" s="6">
        <v>1841255</v>
      </c>
      <c r="F205" s="2"/>
      <c r="G205" s="57"/>
    </row>
    <row r="206" spans="3:7" ht="12" customHeight="1" x14ac:dyDescent="0.25">
      <c r="C206" s="16"/>
      <c r="D206" s="17" t="s">
        <v>47</v>
      </c>
      <c r="E206" s="7">
        <v>19218.39</v>
      </c>
      <c r="F206" s="12">
        <f>SUM(E197:E206)</f>
        <v>17629592.210000001</v>
      </c>
      <c r="G206" s="35">
        <f>+F206/F224</f>
        <v>0.61411225128980584</v>
      </c>
    </row>
    <row r="207" spans="3:7" ht="2.4500000000000002" customHeight="1" x14ac:dyDescent="0.25">
      <c r="C207" s="16"/>
      <c r="D207" s="17"/>
      <c r="E207" s="18"/>
      <c r="F207" s="22"/>
      <c r="G207" s="21"/>
    </row>
    <row r="208" spans="3:7" ht="12" hidden="1" customHeight="1" x14ac:dyDescent="0.25">
      <c r="C208" s="16" t="s">
        <v>34</v>
      </c>
      <c r="D208" s="32"/>
      <c r="E208" s="22"/>
      <c r="F208" s="18"/>
      <c r="G208" s="21"/>
    </row>
    <row r="209" spans="3:7" ht="12" hidden="1" customHeight="1" x14ac:dyDescent="0.25">
      <c r="C209" s="16"/>
      <c r="D209" s="33" t="s">
        <v>38</v>
      </c>
      <c r="E209" s="34"/>
      <c r="F209" s="6">
        <v>0</v>
      </c>
      <c r="G209" s="35">
        <f>+F209/F224</f>
        <v>0</v>
      </c>
    </row>
    <row r="210" spans="3:7" ht="12" customHeight="1" x14ac:dyDescent="0.25">
      <c r="C210" s="16" t="s">
        <v>46</v>
      </c>
      <c r="D210" s="32"/>
      <c r="E210" s="22"/>
      <c r="F210" s="23"/>
      <c r="G210" s="35"/>
    </row>
    <row r="211" spans="3:7" ht="12" customHeight="1" x14ac:dyDescent="0.25">
      <c r="C211" s="16"/>
      <c r="D211" s="17" t="s">
        <v>43</v>
      </c>
      <c r="E211" s="54"/>
      <c r="F211" s="7">
        <v>856.11</v>
      </c>
      <c r="G211" s="26">
        <f>+F211/F224</f>
        <v>2.9821883183066304E-5</v>
      </c>
    </row>
    <row r="212" spans="3:7" ht="12" hidden="1" customHeight="1" x14ac:dyDescent="0.25">
      <c r="C212" s="16"/>
      <c r="D212" s="17" t="s">
        <v>8</v>
      </c>
      <c r="E212" s="6">
        <v>0</v>
      </c>
      <c r="F212" s="24"/>
      <c r="G212" s="47"/>
    </row>
    <row r="213" spans="3:7" ht="12" hidden="1" customHeight="1" x14ac:dyDescent="0.25">
      <c r="C213" s="16"/>
      <c r="D213" s="17" t="s">
        <v>9</v>
      </c>
      <c r="E213" s="6">
        <v>0</v>
      </c>
      <c r="F213" s="2"/>
      <c r="G213" s="48"/>
    </row>
    <row r="214" spans="3:7" ht="12" hidden="1" customHeight="1" x14ac:dyDescent="0.25">
      <c r="C214" s="16"/>
      <c r="D214" s="17" t="s">
        <v>42</v>
      </c>
      <c r="E214" s="7"/>
      <c r="F214" s="7">
        <f>SUM(E211:E214)</f>
        <v>0</v>
      </c>
    </row>
    <row r="215" spans="3:7" ht="12" customHeight="1" x14ac:dyDescent="0.25">
      <c r="C215" s="16"/>
      <c r="D215" s="27" t="s">
        <v>37</v>
      </c>
      <c r="E215" s="18"/>
      <c r="F215" s="28">
        <f>SUM(F197:F214)</f>
        <v>17630448.32</v>
      </c>
      <c r="G215" s="29">
        <f>+F215/F224</f>
        <v>0.61414207317298897</v>
      </c>
    </row>
    <row r="216" spans="3:7" ht="6" customHeight="1" x14ac:dyDescent="0.25">
      <c r="C216" s="16"/>
      <c r="D216" s="27"/>
      <c r="E216" s="18"/>
      <c r="F216" s="30"/>
      <c r="G216" s="31"/>
    </row>
    <row r="217" spans="3:7" ht="6" customHeight="1" x14ac:dyDescent="0.25">
      <c r="C217" s="16"/>
      <c r="D217" s="27"/>
      <c r="E217" s="18"/>
      <c r="F217" s="30"/>
      <c r="G217" s="31"/>
    </row>
    <row r="218" spans="3:7" ht="12" customHeight="1" x14ac:dyDescent="0.25">
      <c r="C218" s="16" t="s">
        <v>10</v>
      </c>
      <c r="D218" s="17"/>
      <c r="E218" s="18"/>
      <c r="F218" s="22"/>
      <c r="G218" s="21"/>
    </row>
    <row r="219" spans="3:7" ht="12" customHeight="1" x14ac:dyDescent="0.25">
      <c r="C219" s="16"/>
      <c r="D219" s="17" t="s">
        <v>11</v>
      </c>
      <c r="E219" s="12">
        <v>5514996.2999999998</v>
      </c>
      <c r="F219" s="22"/>
      <c r="G219" s="21"/>
    </row>
    <row r="220" spans="3:7" ht="12" customHeight="1" x14ac:dyDescent="0.25">
      <c r="C220" s="16"/>
      <c r="D220" s="17" t="s">
        <v>12</v>
      </c>
      <c r="E220" s="7">
        <v>5561997.9900000002</v>
      </c>
      <c r="F220" s="25">
        <f>SUM(E219:E220)</f>
        <v>11076994.289999999</v>
      </c>
      <c r="G220" s="36">
        <f>+F220/F224</f>
        <v>0.38585792682701103</v>
      </c>
    </row>
    <row r="221" spans="3:7" ht="2.25" hidden="1" customHeight="1" x14ac:dyDescent="0.25">
      <c r="C221" s="16"/>
      <c r="D221" s="32"/>
      <c r="E221" s="22"/>
      <c r="F221" s="18"/>
      <c r="G221" s="21"/>
    </row>
    <row r="222" spans="3:7" ht="12" hidden="1" customHeight="1" x14ac:dyDescent="0.25">
      <c r="C222" s="16"/>
      <c r="D222" s="27" t="s">
        <v>37</v>
      </c>
      <c r="E222" s="18"/>
      <c r="F222" s="28">
        <f>SUM(F220)</f>
        <v>11076994.289999999</v>
      </c>
      <c r="G222" s="29">
        <f>+G220</f>
        <v>0.38585792682701103</v>
      </c>
    </row>
    <row r="223" spans="3:7" ht="2.4500000000000002" hidden="1" customHeight="1" x14ac:dyDescent="0.25">
      <c r="C223" s="16"/>
      <c r="D223" s="32"/>
      <c r="E223" s="22"/>
      <c r="F223" s="18"/>
      <c r="G223" s="21"/>
    </row>
    <row r="224" spans="3:7" ht="13.5" customHeight="1" thickBot="1" x14ac:dyDescent="0.3">
      <c r="C224" s="16"/>
      <c r="D224" s="37" t="s">
        <v>13</v>
      </c>
      <c r="E224" s="22"/>
      <c r="F224" s="38">
        <f>+F215+F222</f>
        <v>28707442.609999999</v>
      </c>
      <c r="G224" s="39">
        <f>+G215+G222</f>
        <v>1</v>
      </c>
    </row>
    <row r="225" spans="3:7" ht="6" customHeight="1" thickTop="1" x14ac:dyDescent="0.25">
      <c r="C225" s="40"/>
      <c r="D225" s="41"/>
      <c r="E225" s="42"/>
      <c r="F225" s="42"/>
      <c r="G225" s="36"/>
    </row>
    <row r="226" spans="3:7" x14ac:dyDescent="0.25">
      <c r="F226" s="2"/>
    </row>
    <row r="227" spans="3:7" x14ac:dyDescent="0.25">
      <c r="D227" s="2" t="s">
        <v>44</v>
      </c>
    </row>
    <row r="228" spans="3:7" ht="16.5" x14ac:dyDescent="0.3">
      <c r="C228" s="62" t="s">
        <v>18</v>
      </c>
      <c r="D228" s="62"/>
      <c r="E228" s="62"/>
      <c r="F228" s="62"/>
      <c r="G228" s="62"/>
    </row>
    <row r="229" spans="3:7" ht="6" customHeight="1" x14ac:dyDescent="0.25"/>
    <row r="230" spans="3:7" ht="12" customHeight="1" x14ac:dyDescent="0.25">
      <c r="C230" s="60" t="s">
        <v>1</v>
      </c>
      <c r="D230" s="61"/>
      <c r="E230" s="13" t="s">
        <v>35</v>
      </c>
      <c r="F230" s="14" t="s">
        <v>2</v>
      </c>
      <c r="G230" s="15" t="s">
        <v>3</v>
      </c>
    </row>
    <row r="231" spans="3:7" ht="12" customHeight="1" x14ac:dyDescent="0.25">
      <c r="C231" s="16" t="s">
        <v>45</v>
      </c>
      <c r="D231" s="17"/>
      <c r="E231" s="18"/>
      <c r="F231" s="19"/>
      <c r="G231" s="46"/>
    </row>
    <row r="232" spans="3:7" ht="12" customHeight="1" x14ac:dyDescent="0.25">
      <c r="C232" s="16"/>
      <c r="D232" s="17" t="s">
        <v>4</v>
      </c>
      <c r="E232" s="20">
        <v>9939473.7100000009</v>
      </c>
      <c r="G232" s="35"/>
    </row>
    <row r="233" spans="3:7" ht="12" customHeight="1" x14ac:dyDescent="0.25">
      <c r="C233" s="16"/>
      <c r="D233" s="17" t="s">
        <v>5</v>
      </c>
      <c r="E233" s="6">
        <v>3149950.13</v>
      </c>
      <c r="G233" s="35"/>
    </row>
    <row r="234" spans="3:7" ht="12" customHeight="1" x14ac:dyDescent="0.25">
      <c r="C234" s="16"/>
      <c r="D234" s="17" t="s">
        <v>33</v>
      </c>
      <c r="E234" s="6">
        <v>193878.35</v>
      </c>
      <c r="F234" s="23"/>
      <c r="G234" s="35"/>
    </row>
    <row r="235" spans="3:7" ht="12" customHeight="1" x14ac:dyDescent="0.25">
      <c r="C235" s="16"/>
      <c r="D235" s="17" t="s">
        <v>6</v>
      </c>
      <c r="E235" s="6">
        <v>185717.16</v>
      </c>
      <c r="F235" s="23"/>
      <c r="G235" s="35"/>
    </row>
    <row r="236" spans="3:7" ht="12" customHeight="1" x14ac:dyDescent="0.25">
      <c r="C236" s="16"/>
      <c r="D236" s="17" t="s">
        <v>7</v>
      </c>
      <c r="E236" s="6">
        <v>179450.77</v>
      </c>
      <c r="F236" s="23"/>
      <c r="G236" s="35"/>
    </row>
    <row r="237" spans="3:7" ht="12" customHeight="1" x14ac:dyDescent="0.25">
      <c r="C237" s="16"/>
      <c r="D237" s="17" t="s">
        <v>31</v>
      </c>
      <c r="E237" s="6">
        <v>416305.54</v>
      </c>
      <c r="F237" s="23"/>
      <c r="G237" s="35"/>
    </row>
    <row r="238" spans="3:7" ht="12" customHeight="1" x14ac:dyDescent="0.25">
      <c r="C238" s="16"/>
      <c r="D238" s="17" t="s">
        <v>32</v>
      </c>
      <c r="E238" s="6">
        <v>31464.11</v>
      </c>
      <c r="G238" s="5"/>
    </row>
    <row r="239" spans="3:7" ht="12" customHeight="1" x14ac:dyDescent="0.25">
      <c r="C239" s="16"/>
      <c r="D239" s="17" t="s">
        <v>41</v>
      </c>
      <c r="E239" s="6">
        <v>402.57</v>
      </c>
      <c r="F239" s="23"/>
      <c r="G239" s="35"/>
    </row>
    <row r="240" spans="3:7" ht="12" hidden="1" customHeight="1" x14ac:dyDescent="0.25">
      <c r="C240" s="16"/>
      <c r="D240" s="17" t="s">
        <v>36</v>
      </c>
      <c r="E240" s="6">
        <v>0</v>
      </c>
      <c r="F240" s="2"/>
      <c r="G240" s="57"/>
    </row>
    <row r="241" spans="3:7" ht="12" customHeight="1" x14ac:dyDescent="0.25">
      <c r="C241" s="16"/>
      <c r="D241" s="17" t="s">
        <v>47</v>
      </c>
      <c r="E241" s="7">
        <v>18991.439999999999</v>
      </c>
      <c r="F241" s="12">
        <f>SUM(E232:E241)</f>
        <v>14115633.779999997</v>
      </c>
      <c r="G241" s="35">
        <f>+F241/F259</f>
        <v>0.48718927888280372</v>
      </c>
    </row>
    <row r="242" spans="3:7" ht="2.4500000000000002" customHeight="1" x14ac:dyDescent="0.25">
      <c r="C242" s="16"/>
      <c r="D242" s="17"/>
      <c r="E242" s="18"/>
      <c r="F242" s="22"/>
      <c r="G242" s="21"/>
    </row>
    <row r="243" spans="3:7" ht="12" hidden="1" customHeight="1" x14ac:dyDescent="0.25">
      <c r="C243" s="16" t="s">
        <v>34</v>
      </c>
      <c r="D243" s="32"/>
      <c r="E243" s="22"/>
      <c r="F243" s="18"/>
      <c r="G243" s="21"/>
    </row>
    <row r="244" spans="3:7" ht="12" hidden="1" customHeight="1" x14ac:dyDescent="0.25">
      <c r="C244" s="16"/>
      <c r="D244" s="33" t="s">
        <v>38</v>
      </c>
      <c r="E244" s="34"/>
      <c r="F244" s="6">
        <v>0</v>
      </c>
      <c r="G244" s="35">
        <f>+F244/F259</f>
        <v>0</v>
      </c>
    </row>
    <row r="245" spans="3:7" ht="12" customHeight="1" x14ac:dyDescent="0.25">
      <c r="C245" s="16" t="s">
        <v>46</v>
      </c>
      <c r="D245" s="32"/>
      <c r="E245" s="22"/>
      <c r="F245" s="23"/>
      <c r="G245" s="35"/>
    </row>
    <row r="246" spans="3:7" ht="12" customHeight="1" x14ac:dyDescent="0.25">
      <c r="C246" s="16"/>
      <c r="D246" s="17" t="s">
        <v>43</v>
      </c>
      <c r="E246" s="12">
        <v>313.43</v>
      </c>
      <c r="F246" s="6"/>
      <c r="G246" s="5"/>
    </row>
    <row r="247" spans="3:7" ht="12" hidden="1" customHeight="1" x14ac:dyDescent="0.25">
      <c r="C247" s="16"/>
      <c r="D247" s="17" t="s">
        <v>8</v>
      </c>
      <c r="E247" s="22">
        <v>0</v>
      </c>
      <c r="F247" s="24"/>
      <c r="G247" s="47"/>
    </row>
    <row r="248" spans="3:7" ht="12" customHeight="1" x14ac:dyDescent="0.25">
      <c r="C248" s="16"/>
      <c r="D248" s="17" t="s">
        <v>9</v>
      </c>
      <c r="E248" s="25">
        <v>47518.32</v>
      </c>
      <c r="F248" s="25">
        <f>SUM(E246:E249)</f>
        <v>47831.75</v>
      </c>
      <c r="G248" s="26">
        <f>+F248/F259-0.00001</f>
        <v>1.6408727949020615E-3</v>
      </c>
    </row>
    <row r="249" spans="3:7" ht="12" hidden="1" customHeight="1" x14ac:dyDescent="0.25">
      <c r="C249" s="16"/>
      <c r="D249" s="17" t="s">
        <v>42</v>
      </c>
      <c r="E249" s="25">
        <v>0</v>
      </c>
    </row>
    <row r="250" spans="3:7" ht="12" customHeight="1" x14ac:dyDescent="0.25">
      <c r="C250" s="16"/>
      <c r="D250" s="27" t="s">
        <v>37</v>
      </c>
      <c r="E250" s="18"/>
      <c r="F250" s="28">
        <f>SUM(F232:F248)</f>
        <v>14163465.529999997</v>
      </c>
      <c r="G250" s="29">
        <f>+F250/F259</f>
        <v>0.48884015167770578</v>
      </c>
    </row>
    <row r="251" spans="3:7" ht="6" customHeight="1" x14ac:dyDescent="0.25">
      <c r="C251" s="16"/>
      <c r="D251" s="27"/>
      <c r="E251" s="18"/>
      <c r="F251" s="30"/>
      <c r="G251" s="31"/>
    </row>
    <row r="252" spans="3:7" ht="6" customHeight="1" x14ac:dyDescent="0.25">
      <c r="C252" s="16"/>
      <c r="D252" s="27"/>
      <c r="E252" s="18"/>
      <c r="F252" s="30"/>
      <c r="G252" s="31"/>
    </row>
    <row r="253" spans="3:7" ht="12" customHeight="1" x14ac:dyDescent="0.25">
      <c r="C253" s="16" t="s">
        <v>10</v>
      </c>
      <c r="D253" s="17"/>
      <c r="E253" s="18"/>
      <c r="F253" s="22"/>
      <c r="G253" s="21"/>
    </row>
    <row r="254" spans="3:7" ht="12" customHeight="1" x14ac:dyDescent="0.25">
      <c r="C254" s="16"/>
      <c r="D254" s="17" t="s">
        <v>11</v>
      </c>
      <c r="E254" s="12">
        <v>11297028.300000001</v>
      </c>
      <c r="F254" s="22"/>
      <c r="G254" s="21"/>
    </row>
    <row r="255" spans="3:7" ht="12" customHeight="1" x14ac:dyDescent="0.25">
      <c r="C255" s="16"/>
      <c r="D255" s="17" t="s">
        <v>12</v>
      </c>
      <c r="E255" s="7">
        <v>3513119.49</v>
      </c>
      <c r="F255" s="25">
        <f>SUM(E254:E255)</f>
        <v>14810147.790000001</v>
      </c>
      <c r="G255" s="36">
        <f>+F255/F259</f>
        <v>0.51115984832229411</v>
      </c>
    </row>
    <row r="256" spans="3:7" ht="2.25" hidden="1" customHeight="1" x14ac:dyDescent="0.25">
      <c r="C256" s="16"/>
      <c r="D256" s="32"/>
      <c r="E256" s="22"/>
      <c r="F256" s="18"/>
      <c r="G256" s="21"/>
    </row>
    <row r="257" spans="3:7" ht="12" hidden="1" customHeight="1" x14ac:dyDescent="0.25">
      <c r="C257" s="16"/>
      <c r="D257" s="27" t="s">
        <v>37</v>
      </c>
      <c r="E257" s="18"/>
      <c r="F257" s="28">
        <f>SUM(F255)</f>
        <v>14810147.790000001</v>
      </c>
      <c r="G257" s="29">
        <f>+G255</f>
        <v>0.51115984832229411</v>
      </c>
    </row>
    <row r="258" spans="3:7" ht="2.4500000000000002" hidden="1" customHeight="1" x14ac:dyDescent="0.25">
      <c r="C258" s="16"/>
      <c r="D258" s="32"/>
      <c r="E258" s="22"/>
      <c r="F258" s="18"/>
      <c r="G258" s="21"/>
    </row>
    <row r="259" spans="3:7" ht="13.5" customHeight="1" thickBot="1" x14ac:dyDescent="0.3">
      <c r="C259" s="16"/>
      <c r="D259" s="37" t="s">
        <v>13</v>
      </c>
      <c r="E259" s="22"/>
      <c r="F259" s="38">
        <f>+F250+F257</f>
        <v>28973613.32</v>
      </c>
      <c r="G259" s="39">
        <f>+G250+G257</f>
        <v>0.99999999999999989</v>
      </c>
    </row>
    <row r="260" spans="3:7" ht="6" customHeight="1" thickTop="1" x14ac:dyDescent="0.25">
      <c r="C260" s="40"/>
      <c r="D260" s="41"/>
      <c r="E260" s="42"/>
      <c r="F260" s="42"/>
      <c r="G260" s="36"/>
    </row>
    <row r="261" spans="3:7" x14ac:dyDescent="0.25">
      <c r="C261" s="8"/>
      <c r="D261" s="9"/>
      <c r="E261" s="10"/>
      <c r="F261" s="10"/>
      <c r="G261" s="11"/>
    </row>
    <row r="262" spans="3:7" x14ac:dyDescent="0.25">
      <c r="C262" s="8"/>
      <c r="D262" s="9"/>
      <c r="E262" s="10"/>
      <c r="F262" s="10"/>
      <c r="G262" s="11"/>
    </row>
    <row r="263" spans="3:7" ht="16.5" x14ac:dyDescent="0.3">
      <c r="C263" s="62" t="s">
        <v>19</v>
      </c>
      <c r="D263" s="62"/>
      <c r="E263" s="62"/>
      <c r="F263" s="62"/>
      <c r="G263" s="62"/>
    </row>
    <row r="264" spans="3:7" ht="6" customHeight="1" x14ac:dyDescent="0.25"/>
    <row r="265" spans="3:7" ht="12" customHeight="1" x14ac:dyDescent="0.25">
      <c r="C265" s="60" t="s">
        <v>1</v>
      </c>
      <c r="D265" s="61"/>
      <c r="E265" s="13" t="s">
        <v>35</v>
      </c>
      <c r="F265" s="14" t="s">
        <v>2</v>
      </c>
      <c r="G265" s="15" t="s">
        <v>3</v>
      </c>
    </row>
    <row r="266" spans="3:7" ht="12" customHeight="1" x14ac:dyDescent="0.25">
      <c r="C266" s="16" t="s">
        <v>45</v>
      </c>
      <c r="D266" s="17"/>
      <c r="E266" s="18"/>
      <c r="F266" s="19"/>
      <c r="G266" s="46"/>
    </row>
    <row r="267" spans="3:7" ht="12" customHeight="1" x14ac:dyDescent="0.25">
      <c r="C267" s="16"/>
      <c r="D267" s="17" t="s">
        <v>4</v>
      </c>
      <c r="E267" s="20">
        <v>10717368.9</v>
      </c>
      <c r="G267" s="35"/>
    </row>
    <row r="268" spans="3:7" ht="12" customHeight="1" x14ac:dyDescent="0.25">
      <c r="C268" s="16"/>
      <c r="D268" s="17" t="s">
        <v>5</v>
      </c>
      <c r="E268" s="6">
        <v>4106400.68</v>
      </c>
      <c r="G268" s="35"/>
    </row>
    <row r="269" spans="3:7" ht="12" customHeight="1" x14ac:dyDescent="0.25">
      <c r="C269" s="16"/>
      <c r="D269" s="17" t="s">
        <v>33</v>
      </c>
      <c r="E269" s="6">
        <v>191860.15</v>
      </c>
      <c r="F269" s="23"/>
      <c r="G269" s="35"/>
    </row>
    <row r="270" spans="3:7" ht="12" customHeight="1" x14ac:dyDescent="0.25">
      <c r="C270" s="16"/>
      <c r="D270" s="17" t="s">
        <v>6</v>
      </c>
      <c r="E270" s="6">
        <v>369317.68</v>
      </c>
      <c r="F270" s="23"/>
      <c r="G270" s="35"/>
    </row>
    <row r="271" spans="3:7" ht="12" customHeight="1" x14ac:dyDescent="0.25">
      <c r="C271" s="16"/>
      <c r="D271" s="17" t="s">
        <v>7</v>
      </c>
      <c r="E271" s="6">
        <v>356992.05</v>
      </c>
      <c r="F271" s="23"/>
      <c r="G271" s="35"/>
    </row>
    <row r="272" spans="3:7" ht="12" customHeight="1" x14ac:dyDescent="0.25">
      <c r="C272" s="16"/>
      <c r="D272" s="17" t="s">
        <v>31</v>
      </c>
      <c r="E272" s="6">
        <v>914062.16</v>
      </c>
      <c r="F272" s="23"/>
      <c r="G272" s="35"/>
    </row>
    <row r="273" spans="3:7" ht="12" customHeight="1" x14ac:dyDescent="0.25">
      <c r="C273" s="16"/>
      <c r="D273" s="17" t="s">
        <v>32</v>
      </c>
      <c r="E273" s="6">
        <v>37887.58</v>
      </c>
      <c r="F273" s="23"/>
      <c r="G273" s="35"/>
    </row>
    <row r="274" spans="3:7" ht="12" customHeight="1" x14ac:dyDescent="0.25">
      <c r="C274" s="16"/>
      <c r="D274" s="17" t="s">
        <v>41</v>
      </c>
      <c r="E274" s="6">
        <v>502</v>
      </c>
      <c r="F274" s="23"/>
      <c r="G274" s="35"/>
    </row>
    <row r="275" spans="3:7" ht="12" customHeight="1" x14ac:dyDescent="0.25">
      <c r="C275" s="16"/>
      <c r="D275" s="17" t="s">
        <v>36</v>
      </c>
      <c r="E275" s="6">
        <v>527481</v>
      </c>
      <c r="F275" s="2"/>
      <c r="G275" s="57"/>
    </row>
    <row r="276" spans="3:7" ht="12" customHeight="1" x14ac:dyDescent="0.25">
      <c r="C276" s="16"/>
      <c r="D276" s="17" t="s">
        <v>47</v>
      </c>
      <c r="E276" s="7">
        <v>22868.61</v>
      </c>
      <c r="F276" s="12">
        <f>SUM(E267:E276)</f>
        <v>17244740.810000002</v>
      </c>
      <c r="G276" s="35">
        <f>+F276/F294</f>
        <v>0.47309185285180083</v>
      </c>
    </row>
    <row r="277" spans="3:7" ht="2.4500000000000002" customHeight="1" x14ac:dyDescent="0.25">
      <c r="C277" s="16"/>
      <c r="D277" s="17"/>
      <c r="E277" s="18"/>
      <c r="F277" s="22"/>
      <c r="G277" s="21"/>
    </row>
    <row r="278" spans="3:7" ht="12" hidden="1" customHeight="1" x14ac:dyDescent="0.25">
      <c r="C278" s="16" t="s">
        <v>34</v>
      </c>
      <c r="D278" s="32"/>
      <c r="E278" s="22"/>
      <c r="F278" s="18"/>
      <c r="G278" s="21"/>
    </row>
    <row r="279" spans="3:7" ht="12" hidden="1" customHeight="1" x14ac:dyDescent="0.25">
      <c r="C279" s="16"/>
      <c r="D279" s="33" t="s">
        <v>38</v>
      </c>
      <c r="E279" s="34"/>
      <c r="F279" s="6">
        <v>0</v>
      </c>
      <c r="G279" s="35">
        <f>+F279/F294</f>
        <v>0</v>
      </c>
    </row>
    <row r="280" spans="3:7" ht="12" customHeight="1" x14ac:dyDescent="0.25">
      <c r="C280" s="16" t="s">
        <v>46</v>
      </c>
      <c r="D280" s="32"/>
      <c r="E280" s="22"/>
      <c r="F280" s="23"/>
      <c r="G280" s="35"/>
    </row>
    <row r="281" spans="3:7" ht="12" customHeight="1" x14ac:dyDescent="0.25">
      <c r="C281" s="16"/>
      <c r="D281" s="17" t="s">
        <v>43</v>
      </c>
      <c r="E281" s="12">
        <v>221.95</v>
      </c>
      <c r="F281" s="6"/>
      <c r="G281" s="5"/>
    </row>
    <row r="282" spans="3:7" ht="12" customHeight="1" x14ac:dyDescent="0.25">
      <c r="C282" s="16"/>
      <c r="D282" s="17" t="s">
        <v>8</v>
      </c>
      <c r="E282" s="22">
        <v>229957.48</v>
      </c>
      <c r="F282" s="24"/>
      <c r="G282" s="47"/>
    </row>
    <row r="283" spans="3:7" ht="12" customHeight="1" x14ac:dyDescent="0.25">
      <c r="C283" s="16"/>
      <c r="D283" s="17" t="s">
        <v>9</v>
      </c>
      <c r="E283" s="25">
        <v>9241.01</v>
      </c>
      <c r="F283" s="25">
        <f>SUM(E281:E284)</f>
        <v>239420.44000000003</v>
      </c>
      <c r="G283" s="26">
        <f>+F283/F294+0.00001</f>
        <v>6.5782552621788818E-3</v>
      </c>
    </row>
    <row r="284" spans="3:7" ht="12" hidden="1" customHeight="1" x14ac:dyDescent="0.25">
      <c r="C284" s="16"/>
      <c r="D284" s="17" t="s">
        <v>42</v>
      </c>
      <c r="E284" s="25">
        <v>0</v>
      </c>
    </row>
    <row r="285" spans="3:7" ht="12" customHeight="1" x14ac:dyDescent="0.25">
      <c r="C285" s="16"/>
      <c r="D285" s="27" t="s">
        <v>37</v>
      </c>
      <c r="E285" s="18"/>
      <c r="F285" s="28">
        <f>SUM(F267:F283)</f>
        <v>17484161.250000004</v>
      </c>
      <c r="G285" s="29">
        <f>+F285/F294</f>
        <v>0.47966010811397974</v>
      </c>
    </row>
    <row r="286" spans="3:7" ht="6" customHeight="1" x14ac:dyDescent="0.25">
      <c r="C286" s="16"/>
      <c r="D286" s="27"/>
      <c r="E286" s="18"/>
      <c r="F286" s="30"/>
      <c r="G286" s="31"/>
    </row>
    <row r="287" spans="3:7" ht="6" customHeight="1" x14ac:dyDescent="0.25">
      <c r="C287" s="16"/>
      <c r="D287" s="27"/>
      <c r="E287" s="18"/>
      <c r="F287" s="30"/>
      <c r="G287" s="31"/>
    </row>
    <row r="288" spans="3:7" ht="12" customHeight="1" x14ac:dyDescent="0.25">
      <c r="C288" s="16" t="s">
        <v>10</v>
      </c>
      <c r="D288" s="17"/>
      <c r="E288" s="18"/>
      <c r="F288" s="22"/>
      <c r="G288" s="21"/>
    </row>
    <row r="289" spans="3:7" ht="12" customHeight="1" x14ac:dyDescent="0.25">
      <c r="C289" s="16"/>
      <c r="D289" s="17" t="s">
        <v>11</v>
      </c>
      <c r="E289" s="12">
        <v>12556961.07</v>
      </c>
      <c r="F289" s="22"/>
      <c r="G289" s="21"/>
    </row>
    <row r="290" spans="3:7" ht="12" customHeight="1" x14ac:dyDescent="0.25">
      <c r="C290" s="16"/>
      <c r="D290" s="17" t="s">
        <v>12</v>
      </c>
      <c r="E290" s="7">
        <v>6410024.9699999997</v>
      </c>
      <c r="F290" s="25">
        <f>SUM(E289:E290)</f>
        <v>18966986.039999999</v>
      </c>
      <c r="G290" s="36">
        <f>+F290/F294</f>
        <v>0.52033989188602014</v>
      </c>
    </row>
    <row r="291" spans="3:7" ht="2.25" hidden="1" customHeight="1" x14ac:dyDescent="0.25">
      <c r="C291" s="16"/>
      <c r="D291" s="32"/>
      <c r="E291" s="22"/>
      <c r="F291" s="18"/>
      <c r="G291" s="21"/>
    </row>
    <row r="292" spans="3:7" ht="12" hidden="1" customHeight="1" x14ac:dyDescent="0.25">
      <c r="C292" s="16"/>
      <c r="D292" s="27" t="s">
        <v>37</v>
      </c>
      <c r="E292" s="18"/>
      <c r="F292" s="28">
        <f>SUM(F290)</f>
        <v>18966986.039999999</v>
      </c>
      <c r="G292" s="29">
        <f>+G290</f>
        <v>0.52033989188602014</v>
      </c>
    </row>
    <row r="293" spans="3:7" ht="2.4500000000000002" hidden="1" customHeight="1" x14ac:dyDescent="0.25">
      <c r="C293" s="16"/>
      <c r="D293" s="32"/>
      <c r="E293" s="22"/>
      <c r="F293" s="18"/>
      <c r="G293" s="21"/>
    </row>
    <row r="294" spans="3:7" ht="13.5" customHeight="1" thickBot="1" x14ac:dyDescent="0.3">
      <c r="C294" s="16"/>
      <c r="D294" s="37" t="s">
        <v>13</v>
      </c>
      <c r="E294" s="22"/>
      <c r="F294" s="38">
        <f>+F285+F292</f>
        <v>36451147.290000007</v>
      </c>
      <c r="G294" s="39">
        <f>+G285+G292</f>
        <v>0.99999999999999989</v>
      </c>
    </row>
    <row r="295" spans="3:7" ht="6" customHeight="1" thickTop="1" x14ac:dyDescent="0.25">
      <c r="C295" s="40"/>
      <c r="D295" s="41"/>
      <c r="E295" s="42"/>
      <c r="F295" s="42"/>
      <c r="G295" s="36"/>
    </row>
    <row r="296" spans="3:7" ht="14.25" customHeight="1" x14ac:dyDescent="0.25">
      <c r="C296" s="49"/>
      <c r="D296" s="32"/>
      <c r="E296" s="44"/>
      <c r="F296" s="44"/>
      <c r="G296" s="50"/>
    </row>
    <row r="297" spans="3:7" x14ac:dyDescent="0.25">
      <c r="D297" s="2" t="s">
        <v>44</v>
      </c>
    </row>
    <row r="298" spans="3:7" ht="16.5" x14ac:dyDescent="0.3">
      <c r="C298" s="62" t="s">
        <v>20</v>
      </c>
      <c r="D298" s="62"/>
      <c r="E298" s="62"/>
      <c r="F298" s="62"/>
      <c r="G298" s="62"/>
    </row>
    <row r="299" spans="3:7" ht="6" customHeight="1" x14ac:dyDescent="0.25"/>
    <row r="300" spans="3:7" ht="12" customHeight="1" x14ac:dyDescent="0.25">
      <c r="C300" s="60" t="s">
        <v>1</v>
      </c>
      <c r="D300" s="61"/>
      <c r="E300" s="13" t="s">
        <v>35</v>
      </c>
      <c r="F300" s="14" t="s">
        <v>2</v>
      </c>
      <c r="G300" s="15" t="s">
        <v>3</v>
      </c>
    </row>
    <row r="301" spans="3:7" ht="12" customHeight="1" x14ac:dyDescent="0.25">
      <c r="C301" s="16" t="s">
        <v>45</v>
      </c>
      <c r="D301" s="17"/>
      <c r="E301" s="18"/>
      <c r="F301" s="19"/>
      <c r="G301" s="46"/>
    </row>
    <row r="302" spans="3:7" ht="12" customHeight="1" x14ac:dyDescent="0.25">
      <c r="C302" s="16"/>
      <c r="D302" s="17" t="s">
        <v>4</v>
      </c>
      <c r="E302" s="20">
        <v>10982446.630000001</v>
      </c>
      <c r="G302" s="35"/>
    </row>
    <row r="303" spans="3:7" ht="12" customHeight="1" x14ac:dyDescent="0.25">
      <c r="C303" s="16"/>
      <c r="D303" s="17" t="s">
        <v>5</v>
      </c>
      <c r="E303" s="6">
        <v>3735350.26</v>
      </c>
      <c r="G303" s="35"/>
    </row>
    <row r="304" spans="3:7" ht="12" customHeight="1" x14ac:dyDescent="0.25">
      <c r="C304" s="16"/>
      <c r="D304" s="17" t="s">
        <v>33</v>
      </c>
      <c r="E304" s="6">
        <v>167305.32999999999</v>
      </c>
      <c r="F304" s="23"/>
      <c r="G304" s="35"/>
    </row>
    <row r="305" spans="3:7" ht="12" customHeight="1" x14ac:dyDescent="0.25">
      <c r="C305" s="16"/>
      <c r="D305" s="17" t="s">
        <v>6</v>
      </c>
      <c r="E305" s="6">
        <v>243286.68</v>
      </c>
      <c r="F305" s="23"/>
      <c r="G305" s="35"/>
    </row>
    <row r="306" spans="3:7" ht="12" customHeight="1" x14ac:dyDescent="0.25">
      <c r="C306" s="16"/>
      <c r="D306" s="17" t="s">
        <v>7</v>
      </c>
      <c r="E306" s="6">
        <v>233666.97</v>
      </c>
      <c r="F306" s="23"/>
      <c r="G306" s="35"/>
    </row>
    <row r="307" spans="3:7" ht="12" customHeight="1" x14ac:dyDescent="0.25">
      <c r="C307" s="16"/>
      <c r="D307" s="17" t="s">
        <v>31</v>
      </c>
      <c r="E307" s="6">
        <v>466986.22</v>
      </c>
      <c r="F307" s="23"/>
      <c r="G307" s="35"/>
    </row>
    <row r="308" spans="3:7" ht="12" customHeight="1" x14ac:dyDescent="0.25">
      <c r="C308" s="16"/>
      <c r="D308" s="17" t="s">
        <v>32</v>
      </c>
      <c r="E308" s="6">
        <v>30584.52</v>
      </c>
      <c r="F308" s="23"/>
      <c r="G308" s="35"/>
    </row>
    <row r="309" spans="3:7" ht="12" customHeight="1" x14ac:dyDescent="0.25">
      <c r="C309" s="16"/>
      <c r="D309" s="17" t="s">
        <v>41</v>
      </c>
      <c r="E309" s="6">
        <v>422.26</v>
      </c>
      <c r="F309" s="23"/>
      <c r="G309" s="35"/>
    </row>
    <row r="310" spans="3:7" ht="12" customHeight="1" x14ac:dyDescent="0.25">
      <c r="C310" s="16"/>
      <c r="D310" s="17" t="s">
        <v>36</v>
      </c>
      <c r="E310" s="6">
        <v>1345933</v>
      </c>
      <c r="F310" s="2"/>
      <c r="G310" s="57"/>
    </row>
    <row r="311" spans="3:7" ht="12" customHeight="1" x14ac:dyDescent="0.25">
      <c r="C311" s="16"/>
      <c r="D311" s="17" t="s">
        <v>47</v>
      </c>
      <c r="E311" s="7">
        <v>18460.53</v>
      </c>
      <c r="F311" s="12">
        <f>SUM(E302:E311)</f>
        <v>17224442.400000002</v>
      </c>
      <c r="G311" s="35">
        <f>+F311/F329</f>
        <v>0.51104565479876096</v>
      </c>
    </row>
    <row r="312" spans="3:7" ht="2.4500000000000002" customHeight="1" x14ac:dyDescent="0.25">
      <c r="C312" s="16"/>
      <c r="D312" s="17"/>
      <c r="E312" s="18"/>
      <c r="F312" s="22"/>
      <c r="G312" s="21"/>
    </row>
    <row r="313" spans="3:7" ht="12" hidden="1" customHeight="1" x14ac:dyDescent="0.25">
      <c r="C313" s="16" t="s">
        <v>34</v>
      </c>
      <c r="D313" s="32"/>
      <c r="E313" s="22"/>
      <c r="F313" s="18"/>
      <c r="G313" s="21"/>
    </row>
    <row r="314" spans="3:7" ht="12" hidden="1" customHeight="1" x14ac:dyDescent="0.25">
      <c r="C314" s="16"/>
      <c r="D314" s="33" t="s">
        <v>38</v>
      </c>
      <c r="E314" s="34"/>
      <c r="F314" s="6">
        <v>0</v>
      </c>
      <c r="G314" s="35">
        <f>+F314/F329</f>
        <v>0</v>
      </c>
    </row>
    <row r="315" spans="3:7" ht="12" customHeight="1" x14ac:dyDescent="0.25">
      <c r="C315" s="16" t="s">
        <v>46</v>
      </c>
      <c r="D315" s="32"/>
      <c r="E315" s="22"/>
      <c r="F315" s="23"/>
      <c r="G315" s="35"/>
    </row>
    <row r="316" spans="3:7" ht="12" customHeight="1" x14ac:dyDescent="0.25">
      <c r="C316" s="16"/>
      <c r="D316" s="17" t="s">
        <v>43</v>
      </c>
      <c r="E316" s="12">
        <v>292.35000000000002</v>
      </c>
      <c r="F316" s="6"/>
      <c r="G316" s="5"/>
    </row>
    <row r="317" spans="3:7" ht="12" hidden="1" customHeight="1" x14ac:dyDescent="0.25">
      <c r="C317" s="16"/>
      <c r="D317" s="17" t="s">
        <v>8</v>
      </c>
      <c r="E317" s="22">
        <v>0</v>
      </c>
      <c r="F317" s="24"/>
      <c r="G317" s="47"/>
    </row>
    <row r="318" spans="3:7" ht="12" customHeight="1" x14ac:dyDescent="0.25">
      <c r="C318" s="16"/>
      <c r="D318" s="17" t="s">
        <v>9</v>
      </c>
      <c r="E318" s="25">
        <v>26582.49</v>
      </c>
      <c r="F318" s="25">
        <f>SUM(E316:E319)</f>
        <v>26874.84</v>
      </c>
      <c r="G318" s="26">
        <f>+F318/F329</f>
        <v>7.9737096194254346E-4</v>
      </c>
    </row>
    <row r="319" spans="3:7" ht="12" hidden="1" customHeight="1" x14ac:dyDescent="0.25">
      <c r="C319" s="16"/>
      <c r="D319" s="17" t="s">
        <v>42</v>
      </c>
      <c r="E319" s="25">
        <v>0</v>
      </c>
    </row>
    <row r="320" spans="3:7" ht="12" customHeight="1" x14ac:dyDescent="0.25">
      <c r="C320" s="16"/>
      <c r="D320" s="27" t="s">
        <v>37</v>
      </c>
      <c r="E320" s="18"/>
      <c r="F320" s="28">
        <f>SUM(F302:F318)</f>
        <v>17251317.240000002</v>
      </c>
      <c r="G320" s="29">
        <f>+F320/F329</f>
        <v>0.51184302576070351</v>
      </c>
    </row>
    <row r="321" spans="3:7" ht="6" customHeight="1" x14ac:dyDescent="0.25">
      <c r="C321" s="16"/>
      <c r="D321" s="27"/>
      <c r="E321" s="18"/>
      <c r="F321" s="30"/>
      <c r="G321" s="31"/>
    </row>
    <row r="322" spans="3:7" ht="6" customHeight="1" x14ac:dyDescent="0.25">
      <c r="C322" s="16"/>
      <c r="D322" s="27"/>
      <c r="E322" s="18"/>
      <c r="F322" s="30"/>
      <c r="G322" s="31"/>
    </row>
    <row r="323" spans="3:7" ht="12" customHeight="1" x14ac:dyDescent="0.25">
      <c r="C323" s="16" t="s">
        <v>10</v>
      </c>
      <c r="D323" s="17"/>
      <c r="E323" s="18"/>
      <c r="F323" s="22"/>
      <c r="G323" s="21"/>
    </row>
    <row r="324" spans="3:7" ht="12" customHeight="1" x14ac:dyDescent="0.25">
      <c r="C324" s="16"/>
      <c r="D324" s="17" t="s">
        <v>11</v>
      </c>
      <c r="E324" s="12">
        <v>11774571.300000001</v>
      </c>
      <c r="F324" s="22"/>
      <c r="G324" s="21"/>
    </row>
    <row r="325" spans="3:7" ht="12" customHeight="1" x14ac:dyDescent="0.25">
      <c r="C325" s="16"/>
      <c r="D325" s="17" t="s">
        <v>12</v>
      </c>
      <c r="E325" s="7">
        <v>4678423.8600000003</v>
      </c>
      <c r="F325" s="25">
        <f>SUM(E324:E325)</f>
        <v>16452995.16</v>
      </c>
      <c r="G325" s="36">
        <f>+F325/F329</f>
        <v>0.48815697423929638</v>
      </c>
    </row>
    <row r="326" spans="3:7" ht="2.25" hidden="1" customHeight="1" x14ac:dyDescent="0.25">
      <c r="C326" s="16"/>
      <c r="D326" s="32"/>
      <c r="E326" s="22"/>
      <c r="F326" s="18"/>
      <c r="G326" s="21"/>
    </row>
    <row r="327" spans="3:7" ht="12" hidden="1" customHeight="1" x14ac:dyDescent="0.25">
      <c r="C327" s="16"/>
      <c r="D327" s="27" t="s">
        <v>37</v>
      </c>
      <c r="E327" s="18"/>
      <c r="F327" s="28">
        <f>SUM(F325)</f>
        <v>16452995.16</v>
      </c>
      <c r="G327" s="29">
        <f>+G325</f>
        <v>0.48815697423929638</v>
      </c>
    </row>
    <row r="328" spans="3:7" ht="2.4500000000000002" hidden="1" customHeight="1" x14ac:dyDescent="0.25">
      <c r="C328" s="16"/>
      <c r="D328" s="32"/>
      <c r="E328" s="22"/>
      <c r="F328" s="18"/>
      <c r="G328" s="21"/>
    </row>
    <row r="329" spans="3:7" ht="13.5" customHeight="1" thickBot="1" x14ac:dyDescent="0.3">
      <c r="C329" s="16"/>
      <c r="D329" s="37" t="s">
        <v>13</v>
      </c>
      <c r="E329" s="22"/>
      <c r="F329" s="38">
        <f>+F320+F327</f>
        <v>33704312.400000006</v>
      </c>
      <c r="G329" s="39">
        <f>+G320+G327</f>
        <v>0.99999999999999989</v>
      </c>
    </row>
    <row r="330" spans="3:7" ht="6" customHeight="1" thickTop="1" x14ac:dyDescent="0.25">
      <c r="C330" s="40"/>
      <c r="D330" s="41"/>
      <c r="E330" s="42"/>
      <c r="F330" s="42"/>
      <c r="G330" s="36"/>
    </row>
    <row r="331" spans="3:7" x14ac:dyDescent="0.25">
      <c r="C331" s="8"/>
      <c r="D331" s="9"/>
      <c r="E331" s="10"/>
      <c r="F331" s="10"/>
      <c r="G331" s="11"/>
    </row>
    <row r="332" spans="3:7" x14ac:dyDescent="0.25">
      <c r="C332" s="8"/>
      <c r="D332" s="9"/>
      <c r="E332" s="10"/>
      <c r="F332" s="10"/>
      <c r="G332" s="11"/>
    </row>
    <row r="333" spans="3:7" ht="16.5" x14ac:dyDescent="0.3">
      <c r="C333" s="62" t="s">
        <v>21</v>
      </c>
      <c r="D333" s="62"/>
      <c r="E333" s="62"/>
      <c r="F333" s="62"/>
      <c r="G333" s="62"/>
    </row>
    <row r="334" spans="3:7" ht="6" customHeight="1" x14ac:dyDescent="0.25"/>
    <row r="335" spans="3:7" ht="12" customHeight="1" x14ac:dyDescent="0.25">
      <c r="C335" s="60" t="s">
        <v>1</v>
      </c>
      <c r="D335" s="61"/>
      <c r="E335" s="13" t="s">
        <v>35</v>
      </c>
      <c r="F335" s="14" t="s">
        <v>2</v>
      </c>
      <c r="G335" s="15" t="s">
        <v>3</v>
      </c>
    </row>
    <row r="336" spans="3:7" ht="12" customHeight="1" x14ac:dyDescent="0.25">
      <c r="C336" s="16" t="s">
        <v>45</v>
      </c>
      <c r="D336" s="17"/>
      <c r="E336" s="18"/>
      <c r="F336" s="19"/>
      <c r="G336" s="46"/>
    </row>
    <row r="337" spans="3:7" ht="12" customHeight="1" x14ac:dyDescent="0.25">
      <c r="C337" s="16"/>
      <c r="D337" s="17" t="s">
        <v>4</v>
      </c>
      <c r="E337" s="20">
        <v>15063145.18</v>
      </c>
      <c r="G337" s="35"/>
    </row>
    <row r="338" spans="3:7" ht="12" customHeight="1" x14ac:dyDescent="0.25">
      <c r="C338" s="16"/>
      <c r="D338" s="17" t="s">
        <v>5</v>
      </c>
      <c r="E338" s="6">
        <v>5375727.4800000004</v>
      </c>
      <c r="G338" s="35"/>
    </row>
    <row r="339" spans="3:7" ht="12" customHeight="1" x14ac:dyDescent="0.25">
      <c r="C339" s="16"/>
      <c r="D339" s="17" t="s">
        <v>33</v>
      </c>
      <c r="E339" s="6">
        <v>125259.41</v>
      </c>
      <c r="F339" s="23"/>
      <c r="G339" s="35"/>
    </row>
    <row r="340" spans="3:7" ht="12" customHeight="1" x14ac:dyDescent="0.25">
      <c r="C340" s="16"/>
      <c r="D340" s="17" t="s">
        <v>6</v>
      </c>
      <c r="E340" s="6">
        <v>434599.91</v>
      </c>
      <c r="F340" s="23"/>
      <c r="G340" s="35"/>
    </row>
    <row r="341" spans="3:7" ht="12" customHeight="1" x14ac:dyDescent="0.25">
      <c r="C341" s="16"/>
      <c r="D341" s="17" t="s">
        <v>7</v>
      </c>
      <c r="E341" s="6">
        <v>428371.16</v>
      </c>
      <c r="F341" s="23"/>
      <c r="G341" s="35"/>
    </row>
    <row r="342" spans="3:7" ht="12" customHeight="1" x14ac:dyDescent="0.25">
      <c r="C342" s="16"/>
      <c r="D342" s="17" t="s">
        <v>31</v>
      </c>
      <c r="E342" s="6">
        <v>613598.16</v>
      </c>
      <c r="F342" s="23"/>
      <c r="G342" s="35"/>
    </row>
    <row r="343" spans="3:7" ht="12" customHeight="1" x14ac:dyDescent="0.25">
      <c r="C343" s="16"/>
      <c r="D343" s="17" t="s">
        <v>32</v>
      </c>
      <c r="E343" s="6">
        <v>39419.85</v>
      </c>
      <c r="F343" s="53"/>
      <c r="G343" s="5"/>
    </row>
    <row r="344" spans="3:7" ht="12" customHeight="1" x14ac:dyDescent="0.25">
      <c r="C344" s="16"/>
      <c r="D344" s="17" t="s">
        <v>41</v>
      </c>
      <c r="E344" s="6">
        <v>1856.69</v>
      </c>
      <c r="F344" s="23"/>
      <c r="G344" s="35"/>
    </row>
    <row r="345" spans="3:7" ht="12" customHeight="1" x14ac:dyDescent="0.25">
      <c r="C345" s="16"/>
      <c r="D345" s="17" t="s">
        <v>36</v>
      </c>
      <c r="E345" s="6">
        <v>3322091</v>
      </c>
      <c r="F345" s="2"/>
      <c r="G345" s="57"/>
    </row>
    <row r="346" spans="3:7" ht="12" customHeight="1" x14ac:dyDescent="0.25">
      <c r="C346" s="16"/>
      <c r="D346" s="17" t="s">
        <v>47</v>
      </c>
      <c r="E346" s="7">
        <v>23793.45</v>
      </c>
      <c r="F346" s="12">
        <f>SUM(E337:E346)</f>
        <v>25427862.290000003</v>
      </c>
      <c r="G346" s="35">
        <f>+F346/F364</f>
        <v>0.60114551669316674</v>
      </c>
    </row>
    <row r="347" spans="3:7" ht="2.4500000000000002" customHeight="1" x14ac:dyDescent="0.25">
      <c r="C347" s="16"/>
      <c r="D347" s="17"/>
      <c r="E347" s="18"/>
      <c r="F347" s="22"/>
      <c r="G347" s="21"/>
    </row>
    <row r="348" spans="3:7" ht="12" customHeight="1" x14ac:dyDescent="0.25">
      <c r="C348" s="16" t="s">
        <v>34</v>
      </c>
      <c r="D348" s="32"/>
      <c r="E348" s="22"/>
      <c r="F348" s="18"/>
      <c r="G348" s="21"/>
    </row>
    <row r="349" spans="3:7" ht="12" customHeight="1" x14ac:dyDescent="0.25">
      <c r="C349" s="16"/>
      <c r="D349" s="33" t="s">
        <v>38</v>
      </c>
      <c r="E349" s="34"/>
      <c r="F349" s="6">
        <v>366864</v>
      </c>
      <c r="G349" s="35">
        <f>+F349/F364</f>
        <v>8.6731100837703131E-3</v>
      </c>
    </row>
    <row r="350" spans="3:7" ht="12" customHeight="1" x14ac:dyDescent="0.25">
      <c r="C350" s="16" t="s">
        <v>46</v>
      </c>
      <c r="D350" s="32"/>
      <c r="E350" s="22"/>
      <c r="F350" s="23"/>
      <c r="G350" s="35"/>
    </row>
    <row r="351" spans="3:7" ht="12" customHeight="1" x14ac:dyDescent="0.25">
      <c r="C351" s="16"/>
      <c r="D351" s="17" t="s">
        <v>43</v>
      </c>
      <c r="E351" s="12"/>
      <c r="F351" s="25">
        <v>2.25</v>
      </c>
      <c r="G351" s="26">
        <f>+F351/F364</f>
        <v>5.319272997209649E-8</v>
      </c>
    </row>
    <row r="352" spans="3:7" ht="12" hidden="1" customHeight="1" x14ac:dyDescent="0.25">
      <c r="C352" s="16"/>
      <c r="D352" s="17" t="s">
        <v>8</v>
      </c>
      <c r="E352" s="22">
        <v>0</v>
      </c>
      <c r="F352" s="24"/>
      <c r="G352" s="47"/>
    </row>
    <row r="353" spans="3:7" ht="12" hidden="1" customHeight="1" x14ac:dyDescent="0.25">
      <c r="C353" s="16"/>
      <c r="D353" s="17" t="s">
        <v>9</v>
      </c>
      <c r="E353" s="22">
        <v>0</v>
      </c>
      <c r="F353" s="2"/>
      <c r="G353" s="48"/>
    </row>
    <row r="354" spans="3:7" ht="12" hidden="1" customHeight="1" x14ac:dyDescent="0.25">
      <c r="C354" s="16"/>
      <c r="D354" s="17" t="s">
        <v>42</v>
      </c>
      <c r="E354" s="25"/>
    </row>
    <row r="355" spans="3:7" ht="12" customHeight="1" x14ac:dyDescent="0.25">
      <c r="C355" s="16"/>
      <c r="D355" s="27" t="s">
        <v>37</v>
      </c>
      <c r="E355" s="18"/>
      <c r="F355" s="28">
        <f>SUM(F337:F351)</f>
        <v>25794728.540000003</v>
      </c>
      <c r="G355" s="29">
        <f>+F355/F364</f>
        <v>0.60981867996966699</v>
      </c>
    </row>
    <row r="356" spans="3:7" ht="6" customHeight="1" x14ac:dyDescent="0.25">
      <c r="C356" s="16"/>
      <c r="D356" s="27"/>
      <c r="E356" s="18"/>
      <c r="F356" s="30"/>
      <c r="G356" s="31"/>
    </row>
    <row r="357" spans="3:7" ht="6" customHeight="1" x14ac:dyDescent="0.25">
      <c r="C357" s="16"/>
      <c r="D357" s="27"/>
      <c r="E357" s="18"/>
      <c r="F357" s="30"/>
      <c r="G357" s="31"/>
    </row>
    <row r="358" spans="3:7" ht="12" customHeight="1" x14ac:dyDescent="0.25">
      <c r="C358" s="16" t="s">
        <v>10</v>
      </c>
      <c r="D358" s="17"/>
      <c r="E358" s="18"/>
      <c r="F358" s="22"/>
      <c r="G358" s="21"/>
    </row>
    <row r="359" spans="3:7" ht="12" customHeight="1" x14ac:dyDescent="0.25">
      <c r="C359" s="16"/>
      <c r="D359" s="17" t="s">
        <v>11</v>
      </c>
      <c r="E359" s="12">
        <v>8188704.5999999996</v>
      </c>
      <c r="F359" s="22"/>
      <c r="G359" s="21"/>
    </row>
    <row r="360" spans="3:7" ht="12" customHeight="1" x14ac:dyDescent="0.25">
      <c r="C360" s="16"/>
      <c r="D360" s="17" t="s">
        <v>12</v>
      </c>
      <c r="E360" s="7">
        <v>8315580.2999999998</v>
      </c>
      <c r="F360" s="25">
        <f>SUM(E359:E360)</f>
        <v>16504284.899999999</v>
      </c>
      <c r="G360" s="36">
        <f>+F360/F364</f>
        <v>0.39018132003033307</v>
      </c>
    </row>
    <row r="361" spans="3:7" ht="2.25" hidden="1" customHeight="1" x14ac:dyDescent="0.25">
      <c r="C361" s="16"/>
      <c r="D361" s="32"/>
      <c r="E361" s="22"/>
      <c r="F361" s="18"/>
      <c r="G361" s="21"/>
    </row>
    <row r="362" spans="3:7" ht="12" hidden="1" customHeight="1" x14ac:dyDescent="0.25">
      <c r="C362" s="16"/>
      <c r="D362" s="27" t="s">
        <v>37</v>
      </c>
      <c r="E362" s="18"/>
      <c r="F362" s="28">
        <f>SUM(F360)</f>
        <v>16504284.899999999</v>
      </c>
      <c r="G362" s="29">
        <f>+G360</f>
        <v>0.39018132003033307</v>
      </c>
    </row>
    <row r="363" spans="3:7" ht="2.4500000000000002" hidden="1" customHeight="1" x14ac:dyDescent="0.25">
      <c r="C363" s="16"/>
      <c r="D363" s="32"/>
      <c r="E363" s="22"/>
      <c r="F363" s="18"/>
      <c r="G363" s="21"/>
    </row>
    <row r="364" spans="3:7" ht="13.5" customHeight="1" thickBot="1" x14ac:dyDescent="0.3">
      <c r="C364" s="16"/>
      <c r="D364" s="37" t="s">
        <v>13</v>
      </c>
      <c r="E364" s="22"/>
      <c r="F364" s="38">
        <f>+F355+F360</f>
        <v>42299013.439999998</v>
      </c>
      <c r="G364" s="39">
        <f>+G355+G362</f>
        <v>1</v>
      </c>
    </row>
    <row r="365" spans="3:7" ht="6" customHeight="1" thickTop="1" x14ac:dyDescent="0.25">
      <c r="C365" s="40"/>
      <c r="D365" s="41"/>
      <c r="E365" s="42"/>
      <c r="F365" s="42"/>
      <c r="G365" s="36"/>
    </row>
    <row r="366" spans="3:7" ht="12" customHeight="1" x14ac:dyDescent="0.25">
      <c r="C366" s="49"/>
      <c r="D366" s="32"/>
      <c r="E366" s="44"/>
      <c r="F366" s="44"/>
      <c r="G366" s="50"/>
    </row>
    <row r="367" spans="3:7" x14ac:dyDescent="0.25">
      <c r="D367" s="2" t="s">
        <v>44</v>
      </c>
      <c r="E367" s="43"/>
    </row>
    <row r="368" spans="3:7" ht="16.5" x14ac:dyDescent="0.3">
      <c r="C368" s="62" t="s">
        <v>40</v>
      </c>
      <c r="D368" s="62"/>
      <c r="E368" s="62"/>
      <c r="F368" s="62"/>
      <c r="G368" s="62"/>
    </row>
    <row r="369" spans="3:7" ht="6" customHeight="1" x14ac:dyDescent="0.25"/>
    <row r="370" spans="3:7" ht="12" customHeight="1" x14ac:dyDescent="0.25">
      <c r="C370" s="60" t="s">
        <v>1</v>
      </c>
      <c r="D370" s="61"/>
      <c r="E370" s="13" t="s">
        <v>35</v>
      </c>
      <c r="F370" s="14" t="s">
        <v>2</v>
      </c>
      <c r="G370" s="15" t="s">
        <v>3</v>
      </c>
    </row>
    <row r="371" spans="3:7" ht="12" customHeight="1" x14ac:dyDescent="0.25">
      <c r="C371" s="16" t="s">
        <v>45</v>
      </c>
      <c r="D371" s="17"/>
      <c r="E371" s="18"/>
      <c r="F371" s="19"/>
      <c r="G371" s="46"/>
    </row>
    <row r="372" spans="3:7" ht="12" customHeight="1" x14ac:dyDescent="0.25">
      <c r="C372" s="16"/>
      <c r="D372" s="17" t="s">
        <v>4</v>
      </c>
      <c r="E372" s="20">
        <v>9776623.3800000008</v>
      </c>
      <c r="G372" s="35"/>
    </row>
    <row r="373" spans="3:7" ht="12" customHeight="1" x14ac:dyDescent="0.25">
      <c r="C373" s="16"/>
      <c r="D373" s="17" t="s">
        <v>5</v>
      </c>
      <c r="E373" s="6">
        <v>3205476.49</v>
      </c>
      <c r="G373" s="35"/>
    </row>
    <row r="374" spans="3:7" ht="12" customHeight="1" x14ac:dyDescent="0.25">
      <c r="C374" s="16"/>
      <c r="D374" s="17" t="s">
        <v>33</v>
      </c>
      <c r="E374" s="6">
        <v>193878.35</v>
      </c>
      <c r="F374" s="23"/>
      <c r="G374" s="35"/>
    </row>
    <row r="375" spans="3:7" ht="12" customHeight="1" x14ac:dyDescent="0.25">
      <c r="C375" s="16"/>
      <c r="D375" s="17" t="s">
        <v>6</v>
      </c>
      <c r="E375" s="6">
        <v>249036.18</v>
      </c>
      <c r="F375" s="23"/>
      <c r="G375" s="35"/>
    </row>
    <row r="376" spans="3:7" ht="12" customHeight="1" x14ac:dyDescent="0.25">
      <c r="C376" s="16"/>
      <c r="D376" s="17" t="s">
        <v>7</v>
      </c>
      <c r="E376" s="6">
        <v>243457.07</v>
      </c>
      <c r="F376" s="23"/>
      <c r="G376" s="35"/>
    </row>
    <row r="377" spans="3:7" ht="12" customHeight="1" x14ac:dyDescent="0.25">
      <c r="C377" s="16"/>
      <c r="D377" s="17" t="s">
        <v>31</v>
      </c>
      <c r="E377" s="6">
        <v>410875.47</v>
      </c>
      <c r="F377" s="23"/>
      <c r="G377" s="35"/>
    </row>
    <row r="378" spans="3:7" ht="12" customHeight="1" x14ac:dyDescent="0.25">
      <c r="C378" s="16"/>
      <c r="D378" s="17" t="s">
        <v>32</v>
      </c>
      <c r="E378" s="6">
        <v>30242.86</v>
      </c>
      <c r="F378" s="23"/>
      <c r="G378" s="35"/>
    </row>
    <row r="379" spans="3:7" ht="12" customHeight="1" x14ac:dyDescent="0.25">
      <c r="C379" s="16"/>
      <c r="D379" s="17" t="s">
        <v>41</v>
      </c>
      <c r="E379" s="6">
        <v>680.61</v>
      </c>
      <c r="F379" s="23"/>
      <c r="G379" s="35"/>
    </row>
    <row r="380" spans="3:7" ht="12" customHeight="1" x14ac:dyDescent="0.25">
      <c r="C380" s="16"/>
      <c r="D380" s="17" t="s">
        <v>36</v>
      </c>
      <c r="E380" s="6">
        <v>2597868</v>
      </c>
      <c r="F380" s="2"/>
      <c r="G380" s="57"/>
    </row>
    <row r="381" spans="3:7" ht="12" customHeight="1" x14ac:dyDescent="0.25">
      <c r="C381" s="16"/>
      <c r="D381" s="17" t="s">
        <v>47</v>
      </c>
      <c r="E381" s="7">
        <v>18254.310000000001</v>
      </c>
      <c r="F381" s="12">
        <f>SUM(E372:E381)</f>
        <v>16726392.720000001</v>
      </c>
      <c r="G381" s="35">
        <f>+F381/F399</f>
        <v>0.58718791355946609</v>
      </c>
    </row>
    <row r="382" spans="3:7" ht="2.4500000000000002" customHeight="1" x14ac:dyDescent="0.25">
      <c r="C382" s="16"/>
      <c r="D382" s="17"/>
      <c r="E382" s="18"/>
      <c r="F382" s="22"/>
      <c r="G382" s="21"/>
    </row>
    <row r="383" spans="3:7" ht="12" hidden="1" customHeight="1" x14ac:dyDescent="0.25">
      <c r="C383" s="16" t="s">
        <v>34</v>
      </c>
      <c r="D383" s="32"/>
      <c r="E383" s="22"/>
      <c r="F383" s="18"/>
      <c r="G383" s="21"/>
    </row>
    <row r="384" spans="3:7" ht="12" hidden="1" customHeight="1" x14ac:dyDescent="0.25">
      <c r="C384" s="16"/>
      <c r="D384" s="33" t="s">
        <v>38</v>
      </c>
      <c r="E384" s="34"/>
      <c r="F384" s="6">
        <v>0</v>
      </c>
      <c r="G384" s="35">
        <f>+F384/F399</f>
        <v>0</v>
      </c>
    </row>
    <row r="385" spans="3:7" ht="12" customHeight="1" x14ac:dyDescent="0.25">
      <c r="C385" s="16" t="s">
        <v>46</v>
      </c>
      <c r="D385" s="32"/>
      <c r="E385" s="22"/>
      <c r="F385" s="23"/>
      <c r="G385" s="35"/>
    </row>
    <row r="386" spans="3:7" ht="12" customHeight="1" x14ac:dyDescent="0.25">
      <c r="C386" s="16"/>
      <c r="D386" s="17" t="s">
        <v>43</v>
      </c>
      <c r="E386" s="12">
        <v>384.54</v>
      </c>
      <c r="F386" s="6"/>
      <c r="G386" s="5"/>
    </row>
    <row r="387" spans="3:7" ht="12" hidden="1" customHeight="1" x14ac:dyDescent="0.25">
      <c r="C387" s="16"/>
      <c r="D387" s="17" t="s">
        <v>8</v>
      </c>
      <c r="E387" s="22">
        <v>0</v>
      </c>
      <c r="F387" s="24"/>
      <c r="G387" s="47"/>
    </row>
    <row r="388" spans="3:7" ht="12" customHeight="1" x14ac:dyDescent="0.25">
      <c r="C388" s="16"/>
      <c r="D388" s="17" t="s">
        <v>9</v>
      </c>
      <c r="E388" s="25">
        <v>71493.78</v>
      </c>
      <c r="F388" s="25">
        <f>SUM(E386:E389)</f>
        <v>71878.319999999992</v>
      </c>
      <c r="G388" s="26">
        <f>+F388/F399+0.00001</f>
        <v>2.5333223599068788E-3</v>
      </c>
    </row>
    <row r="389" spans="3:7" ht="12" hidden="1" customHeight="1" x14ac:dyDescent="0.25">
      <c r="C389" s="16"/>
      <c r="D389" s="17" t="s">
        <v>42</v>
      </c>
      <c r="E389" s="25">
        <v>0</v>
      </c>
    </row>
    <row r="390" spans="3:7" ht="12" customHeight="1" x14ac:dyDescent="0.25">
      <c r="C390" s="16"/>
      <c r="D390" s="27" t="s">
        <v>37</v>
      </c>
      <c r="E390" s="18"/>
      <c r="F390" s="28">
        <f>SUM(F372:F388)</f>
        <v>16798271.039999999</v>
      </c>
      <c r="G390" s="29">
        <f>+F390/F399</f>
        <v>0.58971123591937291</v>
      </c>
    </row>
    <row r="391" spans="3:7" ht="6" customHeight="1" x14ac:dyDescent="0.25">
      <c r="C391" s="16"/>
      <c r="D391" s="27"/>
      <c r="E391" s="18"/>
      <c r="F391" s="30"/>
      <c r="G391" s="31"/>
    </row>
    <row r="392" spans="3:7" ht="6" customHeight="1" x14ac:dyDescent="0.25">
      <c r="C392" s="16"/>
      <c r="D392" s="27"/>
      <c r="E392" s="18"/>
      <c r="F392" s="30"/>
      <c r="G392" s="31"/>
    </row>
    <row r="393" spans="3:7" ht="12" customHeight="1" x14ac:dyDescent="0.25">
      <c r="C393" s="16" t="s">
        <v>10</v>
      </c>
      <c r="D393" s="17"/>
      <c r="E393" s="18"/>
      <c r="F393" s="22"/>
      <c r="G393" s="21"/>
    </row>
    <row r="394" spans="3:7" ht="12" customHeight="1" x14ac:dyDescent="0.25">
      <c r="C394" s="16"/>
      <c r="D394" s="17" t="s">
        <v>11</v>
      </c>
      <c r="E394" s="12">
        <v>7248268.7999999998</v>
      </c>
      <c r="F394" s="22"/>
      <c r="G394" s="21"/>
    </row>
    <row r="395" spans="3:7" ht="12" customHeight="1" x14ac:dyDescent="0.25">
      <c r="C395" s="16"/>
      <c r="D395" s="17" t="s">
        <v>12</v>
      </c>
      <c r="E395" s="7">
        <v>4439047.71</v>
      </c>
      <c r="F395" s="25">
        <f>SUM(E394:E395)</f>
        <v>11687316.51</v>
      </c>
      <c r="G395" s="36">
        <f>+F395/F399</f>
        <v>0.4102887640806272</v>
      </c>
    </row>
    <row r="396" spans="3:7" ht="2.25" hidden="1" customHeight="1" x14ac:dyDescent="0.25">
      <c r="C396" s="16"/>
      <c r="D396" s="32"/>
      <c r="E396" s="22"/>
      <c r="F396" s="18"/>
      <c r="G396" s="21"/>
    </row>
    <row r="397" spans="3:7" ht="12" hidden="1" customHeight="1" x14ac:dyDescent="0.25">
      <c r="C397" s="16"/>
      <c r="D397" s="27" t="s">
        <v>37</v>
      </c>
      <c r="E397" s="18"/>
      <c r="F397" s="28">
        <f>SUM(F395)</f>
        <v>11687316.51</v>
      </c>
      <c r="G397" s="29">
        <f>+G395</f>
        <v>0.4102887640806272</v>
      </c>
    </row>
    <row r="398" spans="3:7" ht="2.4500000000000002" hidden="1" customHeight="1" x14ac:dyDescent="0.25">
      <c r="C398" s="16"/>
      <c r="D398" s="32"/>
      <c r="E398" s="22"/>
      <c r="F398" s="18"/>
      <c r="G398" s="21"/>
    </row>
    <row r="399" spans="3:7" ht="13.5" customHeight="1" thickBot="1" x14ac:dyDescent="0.3">
      <c r="C399" s="16"/>
      <c r="D399" s="37" t="s">
        <v>13</v>
      </c>
      <c r="E399" s="22"/>
      <c r="F399" s="38">
        <f>+F390+F397</f>
        <v>28485587.549999997</v>
      </c>
      <c r="G399" s="39">
        <f>+G390+G397</f>
        <v>1</v>
      </c>
    </row>
    <row r="400" spans="3:7" ht="6" customHeight="1" thickTop="1" x14ac:dyDescent="0.25">
      <c r="C400" s="40"/>
      <c r="D400" s="41"/>
      <c r="E400" s="42"/>
      <c r="F400" s="42"/>
      <c r="G400" s="36"/>
    </row>
    <row r="401" spans="3:7" x14ac:dyDescent="0.25">
      <c r="C401" s="8"/>
      <c r="D401" s="9"/>
      <c r="E401" s="10"/>
      <c r="F401" s="10"/>
      <c r="G401" s="11"/>
    </row>
    <row r="402" spans="3:7" x14ac:dyDescent="0.25">
      <c r="C402" s="8"/>
      <c r="D402" s="9"/>
      <c r="E402" s="10"/>
      <c r="F402" s="10"/>
      <c r="G402" s="11"/>
    </row>
    <row r="403" spans="3:7" ht="16.5" x14ac:dyDescent="0.3">
      <c r="C403" s="62" t="s">
        <v>22</v>
      </c>
      <c r="D403" s="62"/>
      <c r="E403" s="62"/>
      <c r="F403" s="62"/>
      <c r="G403" s="62"/>
    </row>
    <row r="404" spans="3:7" ht="6" customHeight="1" x14ac:dyDescent="0.25"/>
    <row r="405" spans="3:7" ht="12" customHeight="1" x14ac:dyDescent="0.25">
      <c r="C405" s="60" t="s">
        <v>1</v>
      </c>
      <c r="D405" s="61"/>
      <c r="E405" s="13" t="s">
        <v>35</v>
      </c>
      <c r="F405" s="14" t="s">
        <v>2</v>
      </c>
      <c r="G405" s="15" t="s">
        <v>3</v>
      </c>
    </row>
    <row r="406" spans="3:7" ht="12" customHeight="1" x14ac:dyDescent="0.25">
      <c r="C406" s="16" t="s">
        <v>45</v>
      </c>
      <c r="D406" s="17"/>
      <c r="E406" s="18"/>
      <c r="F406" s="19"/>
      <c r="G406" s="46"/>
    </row>
    <row r="407" spans="3:7" ht="12" customHeight="1" x14ac:dyDescent="0.25">
      <c r="C407" s="16"/>
      <c r="D407" s="17" t="s">
        <v>4</v>
      </c>
      <c r="E407" s="20">
        <v>26157941.050000001</v>
      </c>
      <c r="G407" s="35"/>
    </row>
    <row r="408" spans="3:7" ht="12" customHeight="1" x14ac:dyDescent="0.25">
      <c r="C408" s="16"/>
      <c r="D408" s="17" t="s">
        <v>5</v>
      </c>
      <c r="E408" s="6">
        <v>12481446.32</v>
      </c>
      <c r="G408" s="35"/>
    </row>
    <row r="409" spans="3:7" ht="12" customHeight="1" x14ac:dyDescent="0.25">
      <c r="C409" s="16"/>
      <c r="D409" s="17" t="s">
        <v>33</v>
      </c>
      <c r="E409" s="6">
        <v>80186.179999999993</v>
      </c>
      <c r="F409" s="23"/>
      <c r="G409" s="35"/>
    </row>
    <row r="410" spans="3:7" ht="12" customHeight="1" x14ac:dyDescent="0.25">
      <c r="C410" s="16"/>
      <c r="D410" s="17" t="s">
        <v>6</v>
      </c>
      <c r="E410" s="6">
        <v>976023.13</v>
      </c>
      <c r="F410" s="23"/>
      <c r="G410" s="35"/>
    </row>
    <row r="411" spans="3:7" ht="12" customHeight="1" x14ac:dyDescent="0.25">
      <c r="C411" s="16"/>
      <c r="D411" s="17" t="s">
        <v>7</v>
      </c>
      <c r="E411" s="6">
        <v>1020295.93</v>
      </c>
      <c r="F411" s="23"/>
      <c r="G411" s="35"/>
    </row>
    <row r="412" spans="3:7" ht="12" customHeight="1" x14ac:dyDescent="0.25">
      <c r="C412" s="16"/>
      <c r="D412" s="17" t="s">
        <v>31</v>
      </c>
      <c r="E412" s="6">
        <v>1554810.7</v>
      </c>
      <c r="F412" s="23"/>
      <c r="G412" s="35"/>
    </row>
    <row r="413" spans="3:7" ht="12" customHeight="1" x14ac:dyDescent="0.25">
      <c r="C413" s="16"/>
      <c r="D413" s="17" t="s">
        <v>32</v>
      </c>
      <c r="E413" s="6">
        <v>64144.35</v>
      </c>
      <c r="F413" s="23"/>
      <c r="G413" s="35"/>
    </row>
    <row r="414" spans="3:7" ht="12" customHeight="1" x14ac:dyDescent="0.25">
      <c r="C414" s="16"/>
      <c r="D414" s="17" t="s">
        <v>41</v>
      </c>
      <c r="E414" s="6">
        <v>10046.370000000001</v>
      </c>
      <c r="F414" s="23"/>
      <c r="G414" s="35"/>
    </row>
    <row r="415" spans="3:7" ht="12" customHeight="1" x14ac:dyDescent="0.25">
      <c r="C415" s="16"/>
      <c r="D415" s="17" t="s">
        <v>36</v>
      </c>
      <c r="E415" s="6">
        <v>7354823</v>
      </c>
      <c r="F415" s="2"/>
      <c r="G415" s="57"/>
    </row>
    <row r="416" spans="3:7" ht="12" customHeight="1" x14ac:dyDescent="0.25">
      <c r="C416" s="16"/>
      <c r="D416" s="17" t="s">
        <v>47</v>
      </c>
      <c r="E416" s="7">
        <v>38716.949999999997</v>
      </c>
      <c r="F416" s="12">
        <f>SUM(E407:E416)</f>
        <v>49738433.980000012</v>
      </c>
      <c r="G416" s="35">
        <f>+F416/F434</f>
        <v>0.5686939940726512</v>
      </c>
    </row>
    <row r="417" spans="3:7" ht="2.4500000000000002" customHeight="1" x14ac:dyDescent="0.25">
      <c r="C417" s="16"/>
      <c r="D417" s="17"/>
      <c r="E417" s="18"/>
      <c r="F417" s="22"/>
      <c r="G417" s="21"/>
    </row>
    <row r="418" spans="3:7" ht="12" customHeight="1" x14ac:dyDescent="0.25">
      <c r="C418" s="16" t="s">
        <v>34</v>
      </c>
      <c r="D418" s="32"/>
      <c r="E418" s="22"/>
      <c r="F418" s="18"/>
      <c r="G418" s="21"/>
    </row>
    <row r="419" spans="3:7" ht="12" customHeight="1" x14ac:dyDescent="0.25">
      <c r="C419" s="16"/>
      <c r="D419" s="33" t="s">
        <v>38</v>
      </c>
      <c r="E419" s="34"/>
      <c r="F419" s="6">
        <v>7053</v>
      </c>
      <c r="G419" s="35">
        <f>+F419/F434</f>
        <v>8.0641838096616483E-5</v>
      </c>
    </row>
    <row r="420" spans="3:7" ht="12" customHeight="1" x14ac:dyDescent="0.25">
      <c r="C420" s="16" t="s">
        <v>46</v>
      </c>
      <c r="D420" s="32"/>
      <c r="E420" s="22"/>
      <c r="F420" s="23"/>
      <c r="G420" s="35"/>
    </row>
    <row r="421" spans="3:7" ht="12" customHeight="1" x14ac:dyDescent="0.25">
      <c r="C421" s="16"/>
      <c r="D421" s="17" t="s">
        <v>43</v>
      </c>
      <c r="E421" s="12">
        <v>2401.5</v>
      </c>
      <c r="F421" s="6"/>
      <c r="G421" s="5"/>
    </row>
    <row r="422" spans="3:7" ht="12" customHeight="1" x14ac:dyDescent="0.25">
      <c r="C422" s="16"/>
      <c r="D422" s="17" t="s">
        <v>8</v>
      </c>
      <c r="E422" s="22">
        <v>1005098.97</v>
      </c>
      <c r="F422" s="24"/>
      <c r="G422" s="47"/>
    </row>
    <row r="423" spans="3:7" ht="12" customHeight="1" x14ac:dyDescent="0.25">
      <c r="C423" s="16"/>
      <c r="D423" s="17" t="s">
        <v>9</v>
      </c>
      <c r="E423" s="25">
        <v>210733.43</v>
      </c>
      <c r="F423" s="25">
        <f>SUM(E421:E424)</f>
        <v>1218233.8999999999</v>
      </c>
      <c r="G423" s="26">
        <f>+F423/F434</f>
        <v>1.3928912651015124E-2</v>
      </c>
    </row>
    <row r="424" spans="3:7" ht="12" hidden="1" customHeight="1" x14ac:dyDescent="0.25">
      <c r="C424" s="16"/>
      <c r="D424" s="17" t="s">
        <v>42</v>
      </c>
      <c r="E424" s="25">
        <v>0</v>
      </c>
    </row>
    <row r="425" spans="3:7" ht="12" customHeight="1" x14ac:dyDescent="0.25">
      <c r="C425" s="16"/>
      <c r="D425" s="27" t="s">
        <v>37</v>
      </c>
      <c r="E425" s="18"/>
      <c r="F425" s="28">
        <f>SUM(F407:F423)</f>
        <v>50963720.88000001</v>
      </c>
      <c r="G425" s="29">
        <f>+F425/F434</f>
        <v>0.58270354856176287</v>
      </c>
    </row>
    <row r="426" spans="3:7" ht="6" customHeight="1" x14ac:dyDescent="0.25">
      <c r="C426" s="16"/>
      <c r="D426" s="27"/>
      <c r="E426" s="18"/>
      <c r="F426" s="30"/>
      <c r="G426" s="31"/>
    </row>
    <row r="427" spans="3:7" ht="6" customHeight="1" x14ac:dyDescent="0.25">
      <c r="C427" s="16"/>
      <c r="D427" s="27"/>
      <c r="E427" s="18"/>
      <c r="F427" s="30"/>
      <c r="G427" s="31"/>
    </row>
    <row r="428" spans="3:7" ht="12" customHeight="1" x14ac:dyDescent="0.25">
      <c r="C428" s="16" t="s">
        <v>10</v>
      </c>
      <c r="D428" s="17"/>
      <c r="E428" s="18"/>
      <c r="F428" s="22"/>
      <c r="G428" s="21"/>
    </row>
    <row r="429" spans="3:7" ht="12" customHeight="1" x14ac:dyDescent="0.25">
      <c r="C429" s="16"/>
      <c r="D429" s="17" t="s">
        <v>11</v>
      </c>
      <c r="E429" s="12">
        <v>18001208.670000002</v>
      </c>
      <c r="F429" s="22"/>
      <c r="G429" s="21"/>
    </row>
    <row r="430" spans="3:7" ht="12" customHeight="1" x14ac:dyDescent="0.25">
      <c r="C430" s="16"/>
      <c r="D430" s="17" t="s">
        <v>12</v>
      </c>
      <c r="E430" s="7">
        <v>18495874.5</v>
      </c>
      <c r="F430" s="25">
        <f>SUM(E429:E430)</f>
        <v>36497083.170000002</v>
      </c>
      <c r="G430" s="36">
        <f>+F430/F434</f>
        <v>0.41729645143823713</v>
      </c>
    </row>
    <row r="431" spans="3:7" ht="2.25" hidden="1" customHeight="1" x14ac:dyDescent="0.25">
      <c r="C431" s="16"/>
      <c r="D431" s="32"/>
      <c r="E431" s="22"/>
      <c r="F431" s="18"/>
      <c r="G431" s="21"/>
    </row>
    <row r="432" spans="3:7" ht="12" hidden="1" customHeight="1" x14ac:dyDescent="0.25">
      <c r="C432" s="16"/>
      <c r="D432" s="27" t="s">
        <v>37</v>
      </c>
      <c r="E432" s="18"/>
      <c r="F432" s="28">
        <f>SUM(F430)</f>
        <v>36497083.170000002</v>
      </c>
      <c r="G432" s="29">
        <f>+G430</f>
        <v>0.41729645143823713</v>
      </c>
    </row>
    <row r="433" spans="3:7" ht="2.4500000000000002" hidden="1" customHeight="1" x14ac:dyDescent="0.25">
      <c r="C433" s="16"/>
      <c r="D433" s="32"/>
      <c r="E433" s="22"/>
      <c r="F433" s="18"/>
      <c r="G433" s="21"/>
    </row>
    <row r="434" spans="3:7" ht="13.5" customHeight="1" thickBot="1" x14ac:dyDescent="0.3">
      <c r="C434" s="16"/>
      <c r="D434" s="37" t="s">
        <v>13</v>
      </c>
      <c r="E434" s="22"/>
      <c r="F434" s="38">
        <f>+F425+F432</f>
        <v>87460804.050000012</v>
      </c>
      <c r="G434" s="39">
        <f>+G425+G432</f>
        <v>1</v>
      </c>
    </row>
    <row r="435" spans="3:7" ht="6" customHeight="1" thickTop="1" x14ac:dyDescent="0.25">
      <c r="C435" s="40"/>
      <c r="D435" s="41"/>
      <c r="E435" s="42"/>
      <c r="F435" s="42"/>
      <c r="G435" s="36"/>
    </row>
    <row r="436" spans="3:7" ht="6" customHeight="1" x14ac:dyDescent="0.25">
      <c r="C436" s="49"/>
      <c r="D436" s="32"/>
      <c r="E436" s="44"/>
      <c r="F436" s="44"/>
      <c r="G436" s="50"/>
    </row>
    <row r="437" spans="3:7" ht="18" customHeight="1" x14ac:dyDescent="0.25">
      <c r="C437" s="49"/>
      <c r="D437" s="2" t="s">
        <v>44</v>
      </c>
      <c r="E437" s="44"/>
      <c r="F437" s="44"/>
      <c r="G437" s="50"/>
    </row>
    <row r="438" spans="3:7" ht="16.5" x14ac:dyDescent="0.3">
      <c r="C438" s="62" t="s">
        <v>23</v>
      </c>
      <c r="D438" s="62"/>
      <c r="E438" s="62"/>
      <c r="F438" s="62"/>
      <c r="G438" s="62"/>
    </row>
    <row r="439" spans="3:7" ht="6" customHeight="1" x14ac:dyDescent="0.25"/>
    <row r="440" spans="3:7" ht="12" customHeight="1" x14ac:dyDescent="0.25">
      <c r="C440" s="60" t="s">
        <v>1</v>
      </c>
      <c r="D440" s="61"/>
      <c r="E440" s="13" t="s">
        <v>35</v>
      </c>
      <c r="F440" s="14" t="s">
        <v>2</v>
      </c>
      <c r="G440" s="15" t="s">
        <v>3</v>
      </c>
    </row>
    <row r="441" spans="3:7" ht="12" customHeight="1" x14ac:dyDescent="0.25">
      <c r="C441" s="16" t="s">
        <v>45</v>
      </c>
      <c r="D441" s="17"/>
      <c r="E441" s="18"/>
      <c r="F441" s="19"/>
      <c r="G441" s="46"/>
    </row>
    <row r="442" spans="3:7" ht="12" customHeight="1" x14ac:dyDescent="0.25">
      <c r="C442" s="16"/>
      <c r="D442" s="17" t="s">
        <v>4</v>
      </c>
      <c r="E442" s="20">
        <v>12071552.539999999</v>
      </c>
      <c r="G442" s="35"/>
    </row>
    <row r="443" spans="3:7" ht="12" customHeight="1" x14ac:dyDescent="0.25">
      <c r="C443" s="16"/>
      <c r="D443" s="17" t="s">
        <v>5</v>
      </c>
      <c r="E443" s="6">
        <v>4058687.75</v>
      </c>
      <c r="G443" s="35"/>
    </row>
    <row r="444" spans="3:7" ht="12" customHeight="1" x14ac:dyDescent="0.25">
      <c r="C444" s="16"/>
      <c r="D444" s="17" t="s">
        <v>33</v>
      </c>
      <c r="E444" s="6">
        <v>160241.62</v>
      </c>
      <c r="F444" s="23"/>
      <c r="G444" s="35"/>
    </row>
    <row r="445" spans="3:7" ht="12" customHeight="1" x14ac:dyDescent="0.25">
      <c r="C445" s="16"/>
      <c r="D445" s="17" t="s">
        <v>6</v>
      </c>
      <c r="E445" s="6">
        <v>427550.91</v>
      </c>
      <c r="F445" s="23"/>
      <c r="G445" s="35"/>
    </row>
    <row r="446" spans="3:7" ht="12" customHeight="1" x14ac:dyDescent="0.25">
      <c r="C446" s="16"/>
      <c r="D446" s="17" t="s">
        <v>7</v>
      </c>
      <c r="E446" s="6">
        <v>417813.65</v>
      </c>
      <c r="F446" s="23"/>
      <c r="G446" s="35"/>
    </row>
    <row r="447" spans="3:7" ht="12" customHeight="1" x14ac:dyDescent="0.25">
      <c r="C447" s="16"/>
      <c r="D447" s="17" t="s">
        <v>31</v>
      </c>
      <c r="E447" s="6">
        <v>823560.96</v>
      </c>
      <c r="F447" s="23"/>
      <c r="G447" s="35"/>
    </row>
    <row r="448" spans="3:7" ht="12" customHeight="1" x14ac:dyDescent="0.25">
      <c r="C448" s="16"/>
      <c r="D448" s="17" t="s">
        <v>32</v>
      </c>
      <c r="E448" s="6">
        <v>36491.410000000003</v>
      </c>
      <c r="F448" s="23"/>
      <c r="G448" s="35"/>
    </row>
    <row r="449" spans="3:7" ht="12" customHeight="1" x14ac:dyDescent="0.25">
      <c r="C449" s="16"/>
      <c r="D449" s="17" t="s">
        <v>41</v>
      </c>
      <c r="E449" s="6">
        <v>1091.77</v>
      </c>
      <c r="F449" s="23"/>
      <c r="G449" s="35"/>
    </row>
    <row r="450" spans="3:7" ht="12" customHeight="1" x14ac:dyDescent="0.25">
      <c r="C450" s="16"/>
      <c r="D450" s="17" t="s">
        <v>36</v>
      </c>
      <c r="E450" s="6">
        <v>446692</v>
      </c>
      <c r="F450" s="2"/>
      <c r="G450" s="57"/>
    </row>
    <row r="451" spans="3:7" ht="12" customHeight="1" x14ac:dyDescent="0.25">
      <c r="C451" s="16"/>
      <c r="D451" s="17" t="s">
        <v>47</v>
      </c>
      <c r="E451" s="7">
        <v>22025.88</v>
      </c>
      <c r="F451" s="12">
        <f>SUM(E442:E451)</f>
        <v>18465708.489999998</v>
      </c>
      <c r="G451" s="35">
        <f>+F451/F469</f>
        <v>0.53550942509219424</v>
      </c>
    </row>
    <row r="452" spans="3:7" ht="2.4500000000000002" customHeight="1" x14ac:dyDescent="0.25">
      <c r="C452" s="16"/>
      <c r="D452" s="17"/>
      <c r="E452" s="18"/>
      <c r="F452" s="22"/>
      <c r="G452" s="21"/>
    </row>
    <row r="453" spans="3:7" ht="12" customHeight="1" x14ac:dyDescent="0.25">
      <c r="C453" s="16" t="s">
        <v>34</v>
      </c>
      <c r="D453" s="32"/>
      <c r="E453" s="22"/>
      <c r="F453" s="18"/>
      <c r="G453" s="21"/>
    </row>
    <row r="454" spans="3:7" ht="12" customHeight="1" x14ac:dyDescent="0.25">
      <c r="C454" s="16"/>
      <c r="D454" s="33" t="s">
        <v>38</v>
      </c>
      <c r="E454" s="34"/>
      <c r="F454" s="6">
        <v>12762</v>
      </c>
      <c r="G454" s="35">
        <f>+F454/F469</f>
        <v>3.7010068076876612E-4</v>
      </c>
    </row>
    <row r="455" spans="3:7" ht="12" customHeight="1" x14ac:dyDescent="0.25">
      <c r="C455" s="16" t="s">
        <v>46</v>
      </c>
      <c r="D455" s="32"/>
      <c r="E455" s="22"/>
      <c r="F455" s="23"/>
      <c r="G455" s="35"/>
    </row>
    <row r="456" spans="3:7" ht="12" customHeight="1" x14ac:dyDescent="0.25">
      <c r="C456" s="16"/>
      <c r="D456" s="17" t="s">
        <v>43</v>
      </c>
      <c r="F456" s="7">
        <v>268.14999999999998</v>
      </c>
      <c r="G456" s="26">
        <f>+F456/F469</f>
        <v>7.7764063272327718E-6</v>
      </c>
    </row>
    <row r="457" spans="3:7" ht="12" hidden="1" customHeight="1" x14ac:dyDescent="0.25">
      <c r="C457" s="16"/>
      <c r="D457" s="17" t="s">
        <v>8</v>
      </c>
      <c r="E457" s="22">
        <v>0</v>
      </c>
      <c r="F457" s="24"/>
      <c r="G457" s="47"/>
    </row>
    <row r="458" spans="3:7" ht="12" hidden="1" customHeight="1" x14ac:dyDescent="0.25">
      <c r="C458" s="16"/>
      <c r="D458" s="17" t="s">
        <v>9</v>
      </c>
      <c r="E458" s="22">
        <v>0</v>
      </c>
      <c r="F458" s="2"/>
      <c r="G458" s="48"/>
    </row>
    <row r="459" spans="3:7" ht="12" hidden="1" customHeight="1" x14ac:dyDescent="0.25">
      <c r="C459" s="16"/>
      <c r="D459" s="17" t="s">
        <v>42</v>
      </c>
      <c r="E459" s="25">
        <v>0</v>
      </c>
      <c r="F459" s="25">
        <f>SUM(E456:E459)</f>
        <v>0</v>
      </c>
    </row>
    <row r="460" spans="3:7" ht="12" customHeight="1" x14ac:dyDescent="0.25">
      <c r="C460" s="16"/>
      <c r="D460" s="27" t="s">
        <v>37</v>
      </c>
      <c r="E460" s="18"/>
      <c r="F460" s="28">
        <f>SUM(F442:F459)</f>
        <v>18478738.639999997</v>
      </c>
      <c r="G460" s="29">
        <f>+F460/F469</f>
        <v>0.53588730217929026</v>
      </c>
    </row>
    <row r="461" spans="3:7" ht="6" customHeight="1" x14ac:dyDescent="0.25">
      <c r="C461" s="16"/>
      <c r="D461" s="27"/>
      <c r="E461" s="18"/>
      <c r="F461" s="30"/>
      <c r="G461" s="31"/>
    </row>
    <row r="462" spans="3:7" ht="6" customHeight="1" x14ac:dyDescent="0.25">
      <c r="C462" s="16"/>
      <c r="D462" s="27"/>
      <c r="E462" s="18"/>
      <c r="F462" s="30"/>
      <c r="G462" s="31"/>
    </row>
    <row r="463" spans="3:7" ht="12" customHeight="1" x14ac:dyDescent="0.25">
      <c r="C463" s="16" t="s">
        <v>10</v>
      </c>
      <c r="D463" s="17"/>
      <c r="E463" s="18"/>
      <c r="F463" s="22"/>
      <c r="G463" s="21"/>
    </row>
    <row r="464" spans="3:7" ht="12" customHeight="1" x14ac:dyDescent="0.25">
      <c r="C464" s="16"/>
      <c r="D464" s="17" t="s">
        <v>11</v>
      </c>
      <c r="E464" s="12">
        <v>8493862.8000000007</v>
      </c>
      <c r="F464" s="22"/>
      <c r="G464" s="21"/>
    </row>
    <row r="465" spans="3:7" ht="12" customHeight="1" x14ac:dyDescent="0.25">
      <c r="C465" s="16"/>
      <c r="D465" s="17" t="s">
        <v>12</v>
      </c>
      <c r="E465" s="7">
        <v>7509907.4100000001</v>
      </c>
      <c r="F465" s="25">
        <f>SUM(E464:E465)</f>
        <v>16003770.210000001</v>
      </c>
      <c r="G465" s="36">
        <f>+F465/F469</f>
        <v>0.46411269782070985</v>
      </c>
    </row>
    <row r="466" spans="3:7" ht="2.25" hidden="1" customHeight="1" x14ac:dyDescent="0.25">
      <c r="C466" s="16"/>
      <c r="D466" s="32"/>
      <c r="E466" s="22"/>
      <c r="F466" s="18"/>
      <c r="G466" s="21"/>
    </row>
    <row r="467" spans="3:7" ht="12" hidden="1" customHeight="1" x14ac:dyDescent="0.25">
      <c r="C467" s="16"/>
      <c r="D467" s="27" t="s">
        <v>37</v>
      </c>
      <c r="E467" s="18"/>
      <c r="F467" s="28">
        <f>SUM(F465)</f>
        <v>16003770.210000001</v>
      </c>
      <c r="G467" s="29">
        <f>+G465</f>
        <v>0.46411269782070985</v>
      </c>
    </row>
    <row r="468" spans="3:7" ht="2.4500000000000002" hidden="1" customHeight="1" x14ac:dyDescent="0.25">
      <c r="C468" s="16"/>
      <c r="D468" s="32"/>
      <c r="E468" s="22"/>
      <c r="F468" s="18"/>
      <c r="G468" s="21"/>
    </row>
    <row r="469" spans="3:7" ht="13.5" customHeight="1" thickBot="1" x14ac:dyDescent="0.3">
      <c r="C469" s="16"/>
      <c r="D469" s="37" t="s">
        <v>13</v>
      </c>
      <c r="E469" s="22"/>
      <c r="F469" s="38">
        <f>+F460+F467</f>
        <v>34482508.849999994</v>
      </c>
      <c r="G469" s="39">
        <f>+G460+G467</f>
        <v>1</v>
      </c>
    </row>
    <row r="470" spans="3:7" ht="6" customHeight="1" thickTop="1" x14ac:dyDescent="0.25">
      <c r="C470" s="40"/>
      <c r="D470" s="41"/>
      <c r="E470" s="42"/>
      <c r="F470" s="42"/>
      <c r="G470" s="36"/>
    </row>
    <row r="471" spans="3:7" x14ac:dyDescent="0.25">
      <c r="C471" s="8"/>
      <c r="D471" s="9"/>
      <c r="E471" s="10"/>
      <c r="F471" s="10"/>
      <c r="G471" s="11"/>
    </row>
    <row r="472" spans="3:7" x14ac:dyDescent="0.25">
      <c r="C472" s="8"/>
      <c r="D472" s="9"/>
      <c r="E472" s="10"/>
      <c r="F472" s="10"/>
      <c r="G472" s="11"/>
    </row>
    <row r="473" spans="3:7" ht="16.5" x14ac:dyDescent="0.3">
      <c r="C473" s="62" t="s">
        <v>24</v>
      </c>
      <c r="D473" s="62"/>
      <c r="E473" s="62"/>
      <c r="F473" s="62"/>
      <c r="G473" s="62"/>
    </row>
    <row r="474" spans="3:7" ht="6" customHeight="1" x14ac:dyDescent="0.25"/>
    <row r="475" spans="3:7" ht="12" customHeight="1" x14ac:dyDescent="0.25">
      <c r="C475" s="60" t="s">
        <v>1</v>
      </c>
      <c r="D475" s="61"/>
      <c r="E475" s="13" t="s">
        <v>35</v>
      </c>
      <c r="F475" s="14" t="s">
        <v>2</v>
      </c>
      <c r="G475" s="15" t="s">
        <v>3</v>
      </c>
    </row>
    <row r="476" spans="3:7" ht="12" customHeight="1" x14ac:dyDescent="0.25">
      <c r="C476" s="16" t="s">
        <v>45</v>
      </c>
      <c r="D476" s="17"/>
      <c r="E476" s="18"/>
      <c r="F476" s="19"/>
      <c r="G476" s="46"/>
    </row>
    <row r="477" spans="3:7" ht="12" customHeight="1" x14ac:dyDescent="0.25">
      <c r="C477" s="16"/>
      <c r="D477" s="17" t="s">
        <v>4</v>
      </c>
      <c r="E477" s="20">
        <v>12763484.42</v>
      </c>
      <c r="G477" s="35"/>
    </row>
    <row r="478" spans="3:7" ht="12" customHeight="1" x14ac:dyDescent="0.25">
      <c r="C478" s="16"/>
      <c r="D478" s="17" t="s">
        <v>5</v>
      </c>
      <c r="E478" s="6">
        <v>5004380.07</v>
      </c>
      <c r="G478" s="35"/>
    </row>
    <row r="479" spans="3:7" ht="12" customHeight="1" x14ac:dyDescent="0.25">
      <c r="C479" s="16"/>
      <c r="D479" s="17" t="s">
        <v>33</v>
      </c>
      <c r="E479" s="6">
        <v>149814.23000000001</v>
      </c>
      <c r="F479" s="23"/>
      <c r="G479" s="35"/>
    </row>
    <row r="480" spans="3:7" ht="12" customHeight="1" x14ac:dyDescent="0.25">
      <c r="C480" s="16"/>
      <c r="D480" s="17" t="s">
        <v>6</v>
      </c>
      <c r="E480" s="6">
        <v>327368.23</v>
      </c>
      <c r="F480" s="23"/>
      <c r="G480" s="35"/>
    </row>
    <row r="481" spans="3:7" ht="12" customHeight="1" x14ac:dyDescent="0.25">
      <c r="C481" s="16"/>
      <c r="D481" s="17" t="s">
        <v>7</v>
      </c>
      <c r="E481" s="6">
        <v>316509.06</v>
      </c>
      <c r="F481" s="23"/>
      <c r="G481" s="35"/>
    </row>
    <row r="482" spans="3:7" ht="12" customHeight="1" x14ac:dyDescent="0.25">
      <c r="C482" s="16"/>
      <c r="D482" s="17" t="s">
        <v>31</v>
      </c>
      <c r="E482" s="6">
        <v>494136.58</v>
      </c>
      <c r="F482" s="23"/>
      <c r="G482" s="35"/>
    </row>
    <row r="483" spans="3:7" ht="12" customHeight="1" x14ac:dyDescent="0.25">
      <c r="C483" s="16"/>
      <c r="D483" s="17" t="s">
        <v>32</v>
      </c>
      <c r="E483" s="6">
        <v>36894.28</v>
      </c>
      <c r="F483" s="23"/>
      <c r="G483" s="35"/>
    </row>
    <row r="484" spans="3:7" ht="12" customHeight="1" x14ac:dyDescent="0.25">
      <c r="C484" s="16"/>
      <c r="D484" s="17" t="s">
        <v>41</v>
      </c>
      <c r="E484" s="6">
        <v>504.75</v>
      </c>
      <c r="F484" s="23"/>
      <c r="G484" s="35"/>
    </row>
    <row r="485" spans="3:7" ht="12" customHeight="1" x14ac:dyDescent="0.25">
      <c r="C485" s="16"/>
      <c r="D485" s="17" t="s">
        <v>36</v>
      </c>
      <c r="E485" s="6">
        <v>1774094</v>
      </c>
      <c r="F485" s="2"/>
      <c r="G485" s="57"/>
    </row>
    <row r="486" spans="3:7" ht="12" customHeight="1" x14ac:dyDescent="0.25">
      <c r="C486" s="16"/>
      <c r="D486" s="17" t="s">
        <v>47</v>
      </c>
      <c r="E486" s="7">
        <v>22269.06</v>
      </c>
      <c r="F486" s="12">
        <f>SUM(E477:E486)</f>
        <v>20889454.68</v>
      </c>
      <c r="G486" s="35">
        <f>+F486/F504</f>
        <v>0.63668058236929659</v>
      </c>
    </row>
    <row r="487" spans="3:7" ht="2.4500000000000002" customHeight="1" x14ac:dyDescent="0.25">
      <c r="C487" s="16"/>
      <c r="D487" s="17"/>
      <c r="E487" s="18"/>
      <c r="F487" s="22"/>
      <c r="G487" s="21"/>
    </row>
    <row r="488" spans="3:7" ht="12" hidden="1" customHeight="1" x14ac:dyDescent="0.25">
      <c r="C488" s="16" t="s">
        <v>34</v>
      </c>
      <c r="D488" s="32"/>
      <c r="E488" s="22"/>
      <c r="F488" s="18"/>
      <c r="G488" s="21"/>
    </row>
    <row r="489" spans="3:7" ht="12" hidden="1" customHeight="1" x14ac:dyDescent="0.25">
      <c r="C489" s="16"/>
      <c r="D489" s="33" t="s">
        <v>38</v>
      </c>
      <c r="E489" s="34"/>
      <c r="F489" s="6">
        <v>0</v>
      </c>
      <c r="G489" s="35">
        <f>+F489/F504</f>
        <v>0</v>
      </c>
    </row>
    <row r="490" spans="3:7" ht="12" customHeight="1" x14ac:dyDescent="0.25">
      <c r="C490" s="16" t="s">
        <v>46</v>
      </c>
      <c r="D490" s="32"/>
      <c r="E490" s="22"/>
      <c r="F490" s="23"/>
      <c r="G490" s="35"/>
    </row>
    <row r="491" spans="3:7" ht="12" customHeight="1" x14ac:dyDescent="0.25">
      <c r="C491" s="16"/>
      <c r="D491" s="17" t="s">
        <v>43</v>
      </c>
      <c r="E491" s="12">
        <v>1801.34</v>
      </c>
      <c r="F491" s="6"/>
      <c r="G491" s="5"/>
    </row>
    <row r="492" spans="3:7" ht="12" customHeight="1" x14ac:dyDescent="0.25">
      <c r="C492" s="16"/>
      <c r="D492" s="17" t="s">
        <v>8</v>
      </c>
      <c r="E492" s="25">
        <v>288719.03000000003</v>
      </c>
      <c r="F492" s="25">
        <f>SUM(E491:E494)</f>
        <v>290520.37000000005</v>
      </c>
      <c r="G492" s="26">
        <f>+F492/F504-0.0001</f>
        <v>8.7546437039755006E-3</v>
      </c>
    </row>
    <row r="493" spans="3:7" ht="12" hidden="1" customHeight="1" x14ac:dyDescent="0.25">
      <c r="C493" s="16"/>
      <c r="D493" s="17" t="s">
        <v>9</v>
      </c>
      <c r="E493" s="25"/>
    </row>
    <row r="494" spans="3:7" ht="12" hidden="1" customHeight="1" x14ac:dyDescent="0.25">
      <c r="C494" s="16"/>
      <c r="D494" s="17" t="s">
        <v>42</v>
      </c>
      <c r="E494" s="25">
        <v>0</v>
      </c>
      <c r="F494" s="55"/>
      <c r="G494" s="56"/>
    </row>
    <row r="495" spans="3:7" ht="12" customHeight="1" x14ac:dyDescent="0.25">
      <c r="C495" s="16"/>
      <c r="D495" s="27" t="s">
        <v>37</v>
      </c>
      <c r="E495" s="18"/>
      <c r="F495" s="28">
        <f>SUM(F477:F492)</f>
        <v>21179975.050000001</v>
      </c>
      <c r="G495" s="29">
        <f>+F495/F504</f>
        <v>0.64553522607327207</v>
      </c>
    </row>
    <row r="496" spans="3:7" ht="6" customHeight="1" x14ac:dyDescent="0.25">
      <c r="C496" s="16"/>
      <c r="D496" s="27"/>
      <c r="E496" s="18"/>
      <c r="F496" s="30"/>
      <c r="G496" s="31"/>
    </row>
    <row r="497" spans="3:7" ht="6" customHeight="1" x14ac:dyDescent="0.25">
      <c r="C497" s="16"/>
      <c r="D497" s="27"/>
      <c r="E497" s="18"/>
      <c r="F497" s="30"/>
      <c r="G497" s="31"/>
    </row>
    <row r="498" spans="3:7" ht="12" customHeight="1" x14ac:dyDescent="0.25">
      <c r="C498" s="16" t="s">
        <v>10</v>
      </c>
      <c r="D498" s="17"/>
      <c r="E498" s="18"/>
      <c r="F498" s="22"/>
      <c r="G498" s="21"/>
    </row>
    <row r="499" spans="3:7" ht="12" customHeight="1" x14ac:dyDescent="0.25">
      <c r="C499" s="16"/>
      <c r="D499" s="17" t="s">
        <v>11</v>
      </c>
      <c r="E499" s="12">
        <v>5850717.9000000004</v>
      </c>
      <c r="F499" s="22"/>
      <c r="G499" s="21"/>
    </row>
    <row r="500" spans="3:7" ht="12" customHeight="1" x14ac:dyDescent="0.25">
      <c r="C500" s="16"/>
      <c r="D500" s="17" t="s">
        <v>12</v>
      </c>
      <c r="E500" s="7">
        <v>5779251.7199999997</v>
      </c>
      <c r="F500" s="25">
        <f>SUM(E499:E500)</f>
        <v>11629969.620000001</v>
      </c>
      <c r="G500" s="36">
        <f>+F500/F504</f>
        <v>0.35446477392672787</v>
      </c>
    </row>
    <row r="501" spans="3:7" ht="2.25" hidden="1" customHeight="1" x14ac:dyDescent="0.25">
      <c r="C501" s="16"/>
      <c r="D501" s="32"/>
      <c r="E501" s="22"/>
      <c r="F501" s="18"/>
      <c r="G501" s="21"/>
    </row>
    <row r="502" spans="3:7" ht="12" hidden="1" customHeight="1" x14ac:dyDescent="0.25">
      <c r="C502" s="16"/>
      <c r="D502" s="27" t="s">
        <v>37</v>
      </c>
      <c r="E502" s="18"/>
      <c r="F502" s="28">
        <f>SUM(F500)</f>
        <v>11629969.620000001</v>
      </c>
      <c r="G502" s="29">
        <f>+G500</f>
        <v>0.35446477392672787</v>
      </c>
    </row>
    <row r="503" spans="3:7" ht="2.4500000000000002" hidden="1" customHeight="1" x14ac:dyDescent="0.25">
      <c r="C503" s="16"/>
      <c r="D503" s="32"/>
      <c r="E503" s="22"/>
      <c r="F503" s="18"/>
      <c r="G503" s="21"/>
    </row>
    <row r="504" spans="3:7" ht="13.5" customHeight="1" thickBot="1" x14ac:dyDescent="0.3">
      <c r="C504" s="16"/>
      <c r="D504" s="37" t="s">
        <v>13</v>
      </c>
      <c r="E504" s="22"/>
      <c r="F504" s="38">
        <f>+F495+F502</f>
        <v>32809944.670000002</v>
      </c>
      <c r="G504" s="39">
        <f>+G495+G502</f>
        <v>1</v>
      </c>
    </row>
    <row r="505" spans="3:7" ht="6" customHeight="1" thickTop="1" x14ac:dyDescent="0.25">
      <c r="C505" s="40"/>
      <c r="D505" s="41"/>
      <c r="E505" s="42"/>
      <c r="F505" s="42"/>
      <c r="G505" s="36"/>
    </row>
    <row r="506" spans="3:7" ht="6" customHeight="1" x14ac:dyDescent="0.25">
      <c r="C506" s="49"/>
      <c r="D506" s="32"/>
      <c r="E506" s="44"/>
      <c r="F506" s="44"/>
      <c r="G506" s="50"/>
    </row>
    <row r="507" spans="3:7" ht="6" customHeight="1" x14ac:dyDescent="0.25">
      <c r="C507" s="49"/>
      <c r="D507" s="32"/>
      <c r="E507" s="44"/>
      <c r="F507" s="44"/>
      <c r="G507" s="50"/>
    </row>
    <row r="508" spans="3:7" x14ac:dyDescent="0.25">
      <c r="D508" s="2" t="s">
        <v>44</v>
      </c>
    </row>
    <row r="509" spans="3:7" ht="16.5" x14ac:dyDescent="0.3">
      <c r="C509" s="62" t="s">
        <v>25</v>
      </c>
      <c r="D509" s="62"/>
      <c r="E509" s="62"/>
      <c r="F509" s="62"/>
      <c r="G509" s="62"/>
    </row>
    <row r="510" spans="3:7" ht="6" customHeight="1" x14ac:dyDescent="0.25"/>
    <row r="511" spans="3:7" ht="12" customHeight="1" x14ac:dyDescent="0.25">
      <c r="C511" s="60" t="s">
        <v>1</v>
      </c>
      <c r="D511" s="61"/>
      <c r="E511" s="13" t="s">
        <v>35</v>
      </c>
      <c r="F511" s="14" t="s">
        <v>2</v>
      </c>
      <c r="G511" s="15" t="s">
        <v>3</v>
      </c>
    </row>
    <row r="512" spans="3:7" ht="12" customHeight="1" x14ac:dyDescent="0.25">
      <c r="C512" s="16" t="s">
        <v>45</v>
      </c>
      <c r="D512" s="17"/>
      <c r="E512" s="18"/>
      <c r="F512" s="19"/>
      <c r="G512" s="46"/>
    </row>
    <row r="513" spans="3:7" ht="12" customHeight="1" x14ac:dyDescent="0.25">
      <c r="C513" s="16"/>
      <c r="D513" s="17" t="s">
        <v>4</v>
      </c>
      <c r="E513" s="20">
        <v>12669235.630000001</v>
      </c>
      <c r="G513" s="35"/>
    </row>
    <row r="514" spans="3:7" ht="12" customHeight="1" x14ac:dyDescent="0.25">
      <c r="C514" s="16"/>
      <c r="D514" s="17" t="s">
        <v>5</v>
      </c>
      <c r="E514" s="6">
        <v>4258806.0999999996</v>
      </c>
      <c r="G514" s="35"/>
    </row>
    <row r="515" spans="3:7" ht="12" customHeight="1" x14ac:dyDescent="0.25">
      <c r="C515" s="16"/>
      <c r="D515" s="17" t="s">
        <v>33</v>
      </c>
      <c r="E515" s="6">
        <v>177732.74</v>
      </c>
      <c r="F515" s="23"/>
      <c r="G515" s="35"/>
    </row>
    <row r="516" spans="3:7" ht="12" customHeight="1" x14ac:dyDescent="0.25">
      <c r="C516" s="16"/>
      <c r="D516" s="17" t="s">
        <v>6</v>
      </c>
      <c r="E516" s="6">
        <v>504084.17</v>
      </c>
      <c r="F516" s="23"/>
      <c r="G516" s="35"/>
    </row>
    <row r="517" spans="3:7" ht="12" customHeight="1" x14ac:dyDescent="0.25">
      <c r="C517" s="16"/>
      <c r="D517" s="17" t="s">
        <v>7</v>
      </c>
      <c r="E517" s="6">
        <v>603037.11</v>
      </c>
      <c r="F517" s="23"/>
      <c r="G517" s="35"/>
    </row>
    <row r="518" spans="3:7" ht="12" customHeight="1" x14ac:dyDescent="0.25">
      <c r="C518" s="16"/>
      <c r="D518" s="17" t="s">
        <v>31</v>
      </c>
      <c r="E518" s="6">
        <v>704099.36</v>
      </c>
      <c r="F518" s="23"/>
      <c r="G518" s="35"/>
    </row>
    <row r="519" spans="3:7" ht="12" customHeight="1" x14ac:dyDescent="0.25">
      <c r="C519" s="16"/>
      <c r="D519" s="17" t="s">
        <v>32</v>
      </c>
      <c r="E519" s="6">
        <v>49964.31</v>
      </c>
      <c r="F519" s="23"/>
      <c r="G519" s="35"/>
    </row>
    <row r="520" spans="3:7" ht="12" customHeight="1" x14ac:dyDescent="0.25">
      <c r="C520" s="16"/>
      <c r="D520" s="17" t="s">
        <v>41</v>
      </c>
      <c r="E520" s="6">
        <v>13746.67</v>
      </c>
      <c r="F520" s="23"/>
      <c r="G520" s="35"/>
    </row>
    <row r="521" spans="3:7" ht="12" customHeight="1" x14ac:dyDescent="0.25">
      <c r="C521" s="16"/>
      <c r="D521" s="17" t="s">
        <v>36</v>
      </c>
      <c r="E521" s="6">
        <v>3351767</v>
      </c>
      <c r="F521" s="2"/>
      <c r="G521" s="57"/>
    </row>
    <row r="522" spans="3:7" ht="12" customHeight="1" x14ac:dyDescent="0.25">
      <c r="C522" s="16"/>
      <c r="D522" s="17" t="s">
        <v>47</v>
      </c>
      <c r="E522" s="7">
        <v>30157.95</v>
      </c>
      <c r="F522" s="12">
        <f>SUM(E513:E522)</f>
        <v>22362631.039999999</v>
      </c>
      <c r="G522" s="35">
        <f>+F522/F540</f>
        <v>0.60300191710666029</v>
      </c>
    </row>
    <row r="523" spans="3:7" ht="2.4500000000000002" customHeight="1" x14ac:dyDescent="0.25">
      <c r="C523" s="16"/>
      <c r="D523" s="17"/>
      <c r="E523" s="18"/>
      <c r="F523" s="22"/>
      <c r="G523" s="21"/>
    </row>
    <row r="524" spans="3:7" ht="12" hidden="1" customHeight="1" x14ac:dyDescent="0.25">
      <c r="C524" s="16" t="s">
        <v>34</v>
      </c>
      <c r="D524" s="32"/>
      <c r="E524" s="22"/>
      <c r="F524" s="18"/>
      <c r="G524" s="21"/>
    </row>
    <row r="525" spans="3:7" ht="12" hidden="1" customHeight="1" x14ac:dyDescent="0.25">
      <c r="C525" s="16"/>
      <c r="D525" s="33" t="s">
        <v>38</v>
      </c>
      <c r="E525" s="34"/>
      <c r="F525" s="6">
        <v>0</v>
      </c>
      <c r="G525" s="35">
        <f>+F525/F540</f>
        <v>0</v>
      </c>
    </row>
    <row r="526" spans="3:7" ht="12" customHeight="1" x14ac:dyDescent="0.25">
      <c r="C526" s="16" t="s">
        <v>46</v>
      </c>
      <c r="D526" s="32"/>
      <c r="E526" s="22"/>
      <c r="F526" s="23"/>
      <c r="G526" s="35"/>
    </row>
    <row r="527" spans="3:7" ht="12" customHeight="1" x14ac:dyDescent="0.25">
      <c r="C527" s="16"/>
      <c r="D527" s="17" t="s">
        <v>43</v>
      </c>
      <c r="E527" s="12"/>
      <c r="F527" s="25">
        <v>874.11</v>
      </c>
      <c r="G527" s="26">
        <f>+F527/F540</f>
        <v>2.3570124857817397E-5</v>
      </c>
    </row>
    <row r="528" spans="3:7" ht="12" hidden="1" customHeight="1" x14ac:dyDescent="0.25">
      <c r="C528" s="16"/>
      <c r="D528" s="17" t="s">
        <v>8</v>
      </c>
      <c r="E528" s="22">
        <v>0</v>
      </c>
      <c r="F528" s="24"/>
      <c r="G528" s="47"/>
    </row>
    <row r="529" spans="3:7" ht="12" hidden="1" customHeight="1" x14ac:dyDescent="0.25">
      <c r="C529" s="16"/>
      <c r="D529" s="17" t="s">
        <v>9</v>
      </c>
      <c r="E529" s="25"/>
    </row>
    <row r="530" spans="3:7" ht="12" hidden="1" customHeight="1" x14ac:dyDescent="0.25">
      <c r="C530" s="16"/>
      <c r="D530" s="17" t="s">
        <v>42</v>
      </c>
      <c r="E530" s="25">
        <v>0</v>
      </c>
    </row>
    <row r="531" spans="3:7" ht="12" customHeight="1" x14ac:dyDescent="0.25">
      <c r="C531" s="16"/>
      <c r="D531" s="27" t="s">
        <v>37</v>
      </c>
      <c r="E531" s="18"/>
      <c r="F531" s="28">
        <f>SUM(F513:F528)</f>
        <v>22363505.149999999</v>
      </c>
      <c r="G531" s="29">
        <f>+F531/F540</f>
        <v>0.60302548723151816</v>
      </c>
    </row>
    <row r="532" spans="3:7" ht="6" customHeight="1" x14ac:dyDescent="0.25">
      <c r="C532" s="16"/>
      <c r="D532" s="27"/>
      <c r="E532" s="18"/>
      <c r="F532" s="30"/>
      <c r="G532" s="31"/>
    </row>
    <row r="533" spans="3:7" ht="6" customHeight="1" x14ac:dyDescent="0.25">
      <c r="C533" s="16"/>
      <c r="D533" s="27"/>
      <c r="E533" s="18"/>
      <c r="F533" s="30"/>
      <c r="G533" s="31"/>
    </row>
    <row r="534" spans="3:7" ht="12" customHeight="1" x14ac:dyDescent="0.25">
      <c r="C534" s="16" t="s">
        <v>10</v>
      </c>
      <c r="D534" s="17"/>
      <c r="E534" s="18"/>
      <c r="F534" s="22"/>
      <c r="G534" s="21"/>
    </row>
    <row r="535" spans="3:7" ht="12" customHeight="1" x14ac:dyDescent="0.25">
      <c r="C535" s="16"/>
      <c r="D535" s="17" t="s">
        <v>11</v>
      </c>
      <c r="E535" s="12">
        <v>3865364.64</v>
      </c>
      <c r="F535" s="22"/>
      <c r="G535" s="21"/>
    </row>
    <row r="536" spans="3:7" ht="12" customHeight="1" x14ac:dyDescent="0.25">
      <c r="C536" s="16"/>
      <c r="D536" s="17" t="s">
        <v>12</v>
      </c>
      <c r="E536" s="7">
        <v>10856635.92</v>
      </c>
      <c r="F536" s="25">
        <f>SUM(E535:E536)</f>
        <v>14722000.560000001</v>
      </c>
      <c r="G536" s="36">
        <f>+F536/F540</f>
        <v>0.39697451276848184</v>
      </c>
    </row>
    <row r="537" spans="3:7" ht="2.25" hidden="1" customHeight="1" x14ac:dyDescent="0.25">
      <c r="C537" s="16"/>
      <c r="D537" s="32"/>
      <c r="E537" s="22"/>
      <c r="F537" s="18"/>
      <c r="G537" s="21"/>
    </row>
    <row r="538" spans="3:7" ht="12" hidden="1" customHeight="1" x14ac:dyDescent="0.25">
      <c r="C538" s="16"/>
      <c r="D538" s="27" t="s">
        <v>37</v>
      </c>
      <c r="E538" s="18"/>
      <c r="F538" s="28">
        <f>SUM(F536)</f>
        <v>14722000.560000001</v>
      </c>
      <c r="G538" s="29">
        <f>+G536</f>
        <v>0.39697451276848184</v>
      </c>
    </row>
    <row r="539" spans="3:7" ht="2.4500000000000002" hidden="1" customHeight="1" x14ac:dyDescent="0.25">
      <c r="C539" s="16"/>
      <c r="D539" s="32"/>
      <c r="E539" s="22"/>
      <c r="F539" s="18"/>
      <c r="G539" s="21"/>
    </row>
    <row r="540" spans="3:7" ht="13.5" customHeight="1" thickBot="1" x14ac:dyDescent="0.3">
      <c r="C540" s="16"/>
      <c r="D540" s="37" t="s">
        <v>13</v>
      </c>
      <c r="E540" s="22"/>
      <c r="F540" s="38">
        <f>+F531+F538</f>
        <v>37085505.710000001</v>
      </c>
      <c r="G540" s="39">
        <f>+G531+G538</f>
        <v>1</v>
      </c>
    </row>
    <row r="541" spans="3:7" ht="6" customHeight="1" thickTop="1" x14ac:dyDescent="0.25">
      <c r="C541" s="40"/>
      <c r="D541" s="41"/>
      <c r="E541" s="42"/>
      <c r="F541" s="42"/>
      <c r="G541" s="36"/>
    </row>
    <row r="542" spans="3:7" x14ac:dyDescent="0.25">
      <c r="C542" s="8"/>
      <c r="D542" s="9"/>
      <c r="E542" s="10"/>
      <c r="F542" s="10"/>
      <c r="G542" s="11"/>
    </row>
    <row r="543" spans="3:7" x14ac:dyDescent="0.25">
      <c r="C543" s="8"/>
      <c r="D543" s="9"/>
      <c r="E543" s="10"/>
      <c r="F543" s="10"/>
      <c r="G543" s="11"/>
    </row>
    <row r="544" spans="3:7" ht="16.5" x14ac:dyDescent="0.3">
      <c r="C544" s="62" t="s">
        <v>26</v>
      </c>
      <c r="D544" s="62"/>
      <c r="E544" s="62"/>
      <c r="F544" s="62"/>
      <c r="G544" s="62"/>
    </row>
    <row r="545" spans="3:7" ht="6" customHeight="1" x14ac:dyDescent="0.25"/>
    <row r="546" spans="3:7" ht="12" customHeight="1" x14ac:dyDescent="0.25">
      <c r="C546" s="60" t="s">
        <v>1</v>
      </c>
      <c r="D546" s="61"/>
      <c r="E546" s="13" t="s">
        <v>35</v>
      </c>
      <c r="F546" s="14" t="s">
        <v>2</v>
      </c>
      <c r="G546" s="15" t="s">
        <v>3</v>
      </c>
    </row>
    <row r="547" spans="3:7" ht="12" customHeight="1" x14ac:dyDescent="0.25">
      <c r="C547" s="16" t="s">
        <v>45</v>
      </c>
      <c r="D547" s="17"/>
      <c r="E547" s="18"/>
      <c r="F547" s="19"/>
      <c r="G547" s="46"/>
    </row>
    <row r="548" spans="3:7" ht="12" customHeight="1" x14ac:dyDescent="0.25">
      <c r="C548" s="16"/>
      <c r="D548" s="17" t="s">
        <v>4</v>
      </c>
      <c r="E548" s="20">
        <v>7672059.1900000004</v>
      </c>
      <c r="G548" s="35"/>
    </row>
    <row r="549" spans="3:7" ht="12" customHeight="1" x14ac:dyDescent="0.25">
      <c r="C549" s="16"/>
      <c r="D549" s="17" t="s">
        <v>5</v>
      </c>
      <c r="E549" s="6">
        <v>2322850.67</v>
      </c>
      <c r="G549" s="35"/>
    </row>
    <row r="550" spans="3:7" ht="12" customHeight="1" x14ac:dyDescent="0.25">
      <c r="C550" s="16"/>
      <c r="D550" s="17" t="s">
        <v>33</v>
      </c>
      <c r="E550" s="6">
        <v>248369.87</v>
      </c>
      <c r="F550" s="23"/>
      <c r="G550" s="35"/>
    </row>
    <row r="551" spans="3:7" ht="12" customHeight="1" x14ac:dyDescent="0.25">
      <c r="C551" s="16"/>
      <c r="D551" s="17" t="s">
        <v>6</v>
      </c>
      <c r="E551" s="6">
        <v>81706.28</v>
      </c>
      <c r="F551" s="23"/>
      <c r="G551" s="35"/>
    </row>
    <row r="552" spans="3:7" ht="12" customHeight="1" x14ac:dyDescent="0.25">
      <c r="C552" s="16"/>
      <c r="D552" s="17" t="s">
        <v>7</v>
      </c>
      <c r="E552" s="6">
        <v>78745.11</v>
      </c>
      <c r="F552" s="23"/>
      <c r="G552" s="35"/>
    </row>
    <row r="553" spans="3:7" ht="12" customHeight="1" x14ac:dyDescent="0.25">
      <c r="C553" s="16"/>
      <c r="D553" s="17" t="s">
        <v>31</v>
      </c>
      <c r="E553" s="6">
        <v>148421.98000000001</v>
      </c>
      <c r="F553" s="23"/>
      <c r="G553" s="35"/>
    </row>
    <row r="554" spans="3:7" ht="12" customHeight="1" x14ac:dyDescent="0.25">
      <c r="C554" s="16"/>
      <c r="D554" s="17" t="s">
        <v>32</v>
      </c>
      <c r="E554" s="6">
        <v>25395.74</v>
      </c>
      <c r="F554" s="23"/>
      <c r="G554" s="35"/>
    </row>
    <row r="555" spans="3:7" ht="12" customHeight="1" x14ac:dyDescent="0.25">
      <c r="C555" s="16"/>
      <c r="D555" s="17" t="s">
        <v>41</v>
      </c>
      <c r="E555" s="6">
        <v>86.51</v>
      </c>
      <c r="F555" s="23"/>
      <c r="G555" s="35"/>
    </row>
    <row r="556" spans="3:7" ht="12" customHeight="1" x14ac:dyDescent="0.25">
      <c r="C556" s="16"/>
      <c r="D556" s="17" t="s">
        <v>36</v>
      </c>
      <c r="E556" s="6">
        <v>389279</v>
      </c>
      <c r="F556" s="2"/>
      <c r="G556" s="57"/>
    </row>
    <row r="557" spans="3:7" ht="12" customHeight="1" x14ac:dyDescent="0.25">
      <c r="C557" s="16"/>
      <c r="D557" s="17" t="s">
        <v>47</v>
      </c>
      <c r="E557" s="7">
        <v>15328.65</v>
      </c>
      <c r="F557" s="12">
        <f>SUM(E548:E557)</f>
        <v>10982242.999999998</v>
      </c>
      <c r="G557" s="35">
        <f>+F557/F575</f>
        <v>0.7585795917656315</v>
      </c>
    </row>
    <row r="558" spans="3:7" ht="2.4500000000000002" customHeight="1" x14ac:dyDescent="0.25">
      <c r="C558" s="16"/>
      <c r="D558" s="17"/>
      <c r="E558" s="18"/>
      <c r="F558" s="22"/>
      <c r="G558" s="21"/>
    </row>
    <row r="559" spans="3:7" ht="12" hidden="1" customHeight="1" x14ac:dyDescent="0.25">
      <c r="C559" s="16" t="s">
        <v>34</v>
      </c>
      <c r="D559" s="32"/>
      <c r="E559" s="22"/>
      <c r="F559" s="18"/>
      <c r="G559" s="21"/>
    </row>
    <row r="560" spans="3:7" ht="12" hidden="1" customHeight="1" x14ac:dyDescent="0.25">
      <c r="C560" s="16"/>
      <c r="D560" s="33" t="s">
        <v>38</v>
      </c>
      <c r="E560" s="34"/>
      <c r="F560" s="6">
        <v>0</v>
      </c>
      <c r="G560" s="35">
        <f>+F560/F575</f>
        <v>0</v>
      </c>
    </row>
    <row r="561" spans="3:7" ht="12" customHeight="1" x14ac:dyDescent="0.25">
      <c r="C561" s="16" t="s">
        <v>46</v>
      </c>
      <c r="D561" s="32"/>
      <c r="E561" s="22"/>
      <c r="F561" s="23"/>
      <c r="G561" s="35"/>
    </row>
    <row r="562" spans="3:7" ht="12" customHeight="1" x14ac:dyDescent="0.25">
      <c r="C562" s="16"/>
      <c r="D562" s="17" t="s">
        <v>43</v>
      </c>
      <c r="E562" s="12">
        <v>2504.1799999999998</v>
      </c>
      <c r="F562" s="6"/>
      <c r="G562" s="5"/>
    </row>
    <row r="563" spans="3:7" ht="12" hidden="1" customHeight="1" x14ac:dyDescent="0.25">
      <c r="C563" s="16"/>
      <c r="D563" s="17" t="s">
        <v>8</v>
      </c>
      <c r="E563" s="22">
        <v>0</v>
      </c>
      <c r="F563" s="24"/>
      <c r="G563" s="47"/>
    </row>
    <row r="564" spans="3:7" ht="12" customHeight="1" x14ac:dyDescent="0.25">
      <c r="C564" s="16"/>
      <c r="D564" s="17" t="s">
        <v>9</v>
      </c>
      <c r="E564" s="25">
        <v>10640.48</v>
      </c>
      <c r="F564" s="25">
        <f>SUM(E562:E565)</f>
        <v>13144.66</v>
      </c>
      <c r="G564" s="26">
        <f>+F564/F575</f>
        <v>9.0794483574057022E-4</v>
      </c>
    </row>
    <row r="565" spans="3:7" ht="12" hidden="1" customHeight="1" x14ac:dyDescent="0.25">
      <c r="C565" s="16"/>
      <c r="D565" s="17" t="s">
        <v>42</v>
      </c>
      <c r="E565" s="25">
        <v>0</v>
      </c>
    </row>
    <row r="566" spans="3:7" ht="12" customHeight="1" x14ac:dyDescent="0.25">
      <c r="C566" s="16"/>
      <c r="D566" s="27" t="s">
        <v>37</v>
      </c>
      <c r="E566" s="18"/>
      <c r="F566" s="28">
        <f>SUM(F548:F564)</f>
        <v>10995387.659999998</v>
      </c>
      <c r="G566" s="29">
        <f>+F566/F575</f>
        <v>0.75948753660137203</v>
      </c>
    </row>
    <row r="567" spans="3:7" ht="6" customHeight="1" x14ac:dyDescent="0.25">
      <c r="C567" s="16"/>
      <c r="D567" s="27"/>
      <c r="E567" s="18"/>
      <c r="F567" s="30"/>
      <c r="G567" s="31"/>
    </row>
    <row r="568" spans="3:7" ht="6" customHeight="1" x14ac:dyDescent="0.25">
      <c r="C568" s="16"/>
      <c r="D568" s="27"/>
      <c r="E568" s="18"/>
      <c r="F568" s="30"/>
      <c r="G568" s="31"/>
    </row>
    <row r="569" spans="3:7" ht="12" customHeight="1" x14ac:dyDescent="0.25">
      <c r="C569" s="16" t="s">
        <v>10</v>
      </c>
      <c r="D569" s="17"/>
      <c r="E569" s="18"/>
      <c r="F569" s="22"/>
      <c r="G569" s="21"/>
    </row>
    <row r="570" spans="3:7" ht="12" customHeight="1" x14ac:dyDescent="0.25">
      <c r="C570" s="16"/>
      <c r="D570" s="17" t="s">
        <v>11</v>
      </c>
      <c r="E570" s="12">
        <v>2064073.5</v>
      </c>
      <c r="F570" s="22"/>
      <c r="G570" s="21"/>
    </row>
    <row r="571" spans="3:7" ht="12" customHeight="1" x14ac:dyDescent="0.25">
      <c r="C571" s="16"/>
      <c r="D571" s="17" t="s">
        <v>12</v>
      </c>
      <c r="E571" s="7">
        <v>1417916.19</v>
      </c>
      <c r="F571" s="25">
        <f>SUM(E570:E571)</f>
        <v>3481989.69</v>
      </c>
      <c r="G571" s="36">
        <f>+F571/F575</f>
        <v>0.24051246339862797</v>
      </c>
    </row>
    <row r="572" spans="3:7" ht="2.25" hidden="1" customHeight="1" x14ac:dyDescent="0.25">
      <c r="C572" s="16"/>
      <c r="D572" s="32"/>
      <c r="E572" s="22"/>
      <c r="F572" s="18"/>
      <c r="G572" s="21"/>
    </row>
    <row r="573" spans="3:7" ht="12" hidden="1" customHeight="1" x14ac:dyDescent="0.25">
      <c r="C573" s="16"/>
      <c r="D573" s="27" t="s">
        <v>37</v>
      </c>
      <c r="E573" s="18"/>
      <c r="F573" s="28">
        <f>SUM(F571)</f>
        <v>3481989.69</v>
      </c>
      <c r="G573" s="29">
        <f>+G571</f>
        <v>0.24051246339862797</v>
      </c>
    </row>
    <row r="574" spans="3:7" ht="2.4500000000000002" hidden="1" customHeight="1" x14ac:dyDescent="0.25">
      <c r="C574" s="16"/>
      <c r="D574" s="32"/>
      <c r="E574" s="22"/>
      <c r="F574" s="18"/>
      <c r="G574" s="21"/>
    </row>
    <row r="575" spans="3:7" ht="13.5" customHeight="1" thickBot="1" x14ac:dyDescent="0.3">
      <c r="C575" s="16"/>
      <c r="D575" s="37" t="s">
        <v>13</v>
      </c>
      <c r="E575" s="22"/>
      <c r="F575" s="38">
        <f>+F566+F573</f>
        <v>14477377.349999998</v>
      </c>
      <c r="G575" s="39">
        <f>+G566+G573</f>
        <v>1</v>
      </c>
    </row>
    <row r="576" spans="3:7" ht="6" customHeight="1" thickTop="1" x14ac:dyDescent="0.25">
      <c r="C576" s="40"/>
      <c r="D576" s="41"/>
      <c r="E576" s="42"/>
      <c r="F576" s="42"/>
      <c r="G576" s="36"/>
    </row>
    <row r="577" spans="3:7" ht="6" customHeight="1" x14ac:dyDescent="0.25">
      <c r="C577" s="49"/>
      <c r="D577" s="32"/>
      <c r="E577" s="44"/>
      <c r="F577" s="44"/>
      <c r="G577" s="50"/>
    </row>
    <row r="578" spans="3:7" x14ac:dyDescent="0.25">
      <c r="D578" s="2" t="s">
        <v>44</v>
      </c>
    </row>
    <row r="579" spans="3:7" ht="16.5" x14ac:dyDescent="0.3">
      <c r="C579" s="62" t="s">
        <v>27</v>
      </c>
      <c r="D579" s="62"/>
      <c r="E579" s="62"/>
      <c r="F579" s="62"/>
      <c r="G579" s="62"/>
    </row>
    <row r="580" spans="3:7" ht="6" customHeight="1" x14ac:dyDescent="0.25"/>
    <row r="581" spans="3:7" ht="12" customHeight="1" x14ac:dyDescent="0.25">
      <c r="C581" s="60" t="s">
        <v>1</v>
      </c>
      <c r="D581" s="61"/>
      <c r="E581" s="13" t="s">
        <v>35</v>
      </c>
      <c r="F581" s="14" t="s">
        <v>2</v>
      </c>
      <c r="G581" s="15" t="s">
        <v>3</v>
      </c>
    </row>
    <row r="582" spans="3:7" ht="12" customHeight="1" x14ac:dyDescent="0.25">
      <c r="C582" s="16" t="s">
        <v>45</v>
      </c>
      <c r="D582" s="17"/>
      <c r="E582" s="18"/>
      <c r="F582" s="19"/>
      <c r="G582" s="46"/>
    </row>
    <row r="583" spans="3:7" ht="12" customHeight="1" x14ac:dyDescent="0.25">
      <c r="C583" s="16"/>
      <c r="D583" s="17" t="s">
        <v>4</v>
      </c>
      <c r="E583" s="20">
        <v>6668145.6600000001</v>
      </c>
      <c r="G583" s="35"/>
    </row>
    <row r="584" spans="3:7" ht="12" customHeight="1" x14ac:dyDescent="0.25">
      <c r="C584" s="16"/>
      <c r="D584" s="17" t="s">
        <v>5</v>
      </c>
      <c r="E584" s="6">
        <v>1829664.79</v>
      </c>
      <c r="G584" s="35"/>
    </row>
    <row r="585" spans="3:7" ht="12" customHeight="1" x14ac:dyDescent="0.25">
      <c r="C585" s="16"/>
      <c r="D585" s="17" t="s">
        <v>33</v>
      </c>
      <c r="E585" s="6">
        <v>323043.43</v>
      </c>
      <c r="F585" s="23"/>
      <c r="G585" s="35"/>
    </row>
    <row r="586" spans="3:7" ht="12" customHeight="1" x14ac:dyDescent="0.25">
      <c r="C586" s="16"/>
      <c r="D586" s="17" t="s">
        <v>6</v>
      </c>
      <c r="E586" s="6">
        <v>139899.07</v>
      </c>
      <c r="F586" s="23"/>
      <c r="G586" s="35"/>
    </row>
    <row r="587" spans="3:7" ht="12" customHeight="1" x14ac:dyDescent="0.25">
      <c r="C587" s="16"/>
      <c r="D587" s="17" t="s">
        <v>7</v>
      </c>
      <c r="E587" s="6">
        <v>134002.63</v>
      </c>
      <c r="F587" s="23"/>
      <c r="G587" s="35"/>
    </row>
    <row r="588" spans="3:7" ht="12" customHeight="1" x14ac:dyDescent="0.25">
      <c r="C588" s="16"/>
      <c r="D588" s="17" t="s">
        <v>31</v>
      </c>
      <c r="E588" s="6">
        <v>418115.56</v>
      </c>
      <c r="F588" s="23"/>
      <c r="G588" s="35"/>
    </row>
    <row r="589" spans="3:7" ht="12" customHeight="1" x14ac:dyDescent="0.25">
      <c r="C589" s="16"/>
      <c r="D589" s="17" t="s">
        <v>32</v>
      </c>
      <c r="E589" s="6">
        <v>27955.49</v>
      </c>
      <c r="F589" s="23"/>
      <c r="G589" s="35"/>
    </row>
    <row r="590" spans="3:7" ht="12" customHeight="1" x14ac:dyDescent="0.25">
      <c r="C590" s="16"/>
      <c r="D590" s="17" t="s">
        <v>41</v>
      </c>
      <c r="E590" s="6">
        <v>214.59</v>
      </c>
      <c r="F590" s="23"/>
      <c r="G590" s="35"/>
    </row>
    <row r="591" spans="3:7" ht="12" hidden="1" customHeight="1" x14ac:dyDescent="0.25">
      <c r="C591" s="16"/>
      <c r="D591" s="17" t="s">
        <v>36</v>
      </c>
      <c r="E591" s="6"/>
      <c r="F591" s="2"/>
      <c r="G591" s="57"/>
    </row>
    <row r="592" spans="3:7" ht="12" customHeight="1" x14ac:dyDescent="0.25">
      <c r="C592" s="16"/>
      <c r="D592" s="17" t="s">
        <v>47</v>
      </c>
      <c r="E592" s="7">
        <v>16873.68</v>
      </c>
      <c r="F592" s="12">
        <f>SUM(E583:E592)</f>
        <v>9557914.9000000004</v>
      </c>
      <c r="G592" s="35">
        <f>+F592/F610</f>
        <v>0.36378817895968468</v>
      </c>
    </row>
    <row r="593" spans="3:7" ht="2.4500000000000002" customHeight="1" x14ac:dyDescent="0.25">
      <c r="C593" s="16"/>
      <c r="D593" s="17"/>
      <c r="E593" s="18"/>
      <c r="F593" s="22"/>
      <c r="G593" s="21"/>
    </row>
    <row r="594" spans="3:7" ht="12" hidden="1" customHeight="1" x14ac:dyDescent="0.25">
      <c r="C594" s="16" t="s">
        <v>34</v>
      </c>
      <c r="D594" s="32"/>
      <c r="E594" s="22"/>
      <c r="F594" s="18"/>
      <c r="G594" s="21"/>
    </row>
    <row r="595" spans="3:7" ht="12" hidden="1" customHeight="1" x14ac:dyDescent="0.25">
      <c r="C595" s="16"/>
      <c r="D595" s="33" t="s">
        <v>38</v>
      </c>
      <c r="E595" s="34"/>
      <c r="F595" s="6">
        <v>0</v>
      </c>
      <c r="G595" s="35">
        <f>+F595/F610</f>
        <v>0</v>
      </c>
    </row>
    <row r="596" spans="3:7" ht="12" customHeight="1" x14ac:dyDescent="0.25">
      <c r="C596" s="16" t="s">
        <v>46</v>
      </c>
      <c r="D596" s="32"/>
      <c r="E596" s="22"/>
      <c r="F596" s="23"/>
      <c r="G596" s="35"/>
    </row>
    <row r="597" spans="3:7" ht="12" hidden="1" customHeight="1" x14ac:dyDescent="0.25">
      <c r="C597" s="16"/>
      <c r="D597" s="17" t="s">
        <v>43</v>
      </c>
      <c r="E597" s="12"/>
      <c r="F597" s="6"/>
      <c r="G597" s="5"/>
    </row>
    <row r="598" spans="3:7" ht="12" hidden="1" customHeight="1" x14ac:dyDescent="0.25">
      <c r="C598" s="16"/>
      <c r="D598" s="17" t="s">
        <v>8</v>
      </c>
      <c r="E598" s="6"/>
      <c r="F598" s="24"/>
      <c r="G598" s="47"/>
    </row>
    <row r="599" spans="3:7" ht="12" customHeight="1" x14ac:dyDescent="0.25">
      <c r="C599" s="16"/>
      <c r="D599" s="17" t="s">
        <v>9</v>
      </c>
      <c r="F599" s="7">
        <v>27534.54</v>
      </c>
      <c r="G599" s="26">
        <f>+F599/F610</f>
        <v>1.0480047447474759E-3</v>
      </c>
    </row>
    <row r="600" spans="3:7" ht="12" hidden="1" customHeight="1" x14ac:dyDescent="0.25">
      <c r="C600" s="16"/>
      <c r="D600" s="17" t="s">
        <v>42</v>
      </c>
      <c r="E600" s="25">
        <v>0</v>
      </c>
      <c r="F600" s="25"/>
    </row>
    <row r="601" spans="3:7" ht="12" customHeight="1" x14ac:dyDescent="0.25">
      <c r="C601" s="16"/>
      <c r="D601" s="27" t="s">
        <v>37</v>
      </c>
      <c r="E601" s="18"/>
      <c r="F601" s="28">
        <f>SUM(F583:F600)</f>
        <v>9585449.4399999995</v>
      </c>
      <c r="G601" s="29">
        <f>+F601/F610</f>
        <v>0.3648361837044321</v>
      </c>
    </row>
    <row r="602" spans="3:7" ht="6" customHeight="1" x14ac:dyDescent="0.25">
      <c r="C602" s="16"/>
      <c r="D602" s="27"/>
      <c r="E602" s="18"/>
      <c r="F602" s="30"/>
      <c r="G602" s="31"/>
    </row>
    <row r="603" spans="3:7" ht="6" customHeight="1" x14ac:dyDescent="0.25">
      <c r="C603" s="16"/>
      <c r="D603" s="27"/>
      <c r="E603" s="18"/>
      <c r="F603" s="30"/>
      <c r="G603" s="31"/>
    </row>
    <row r="604" spans="3:7" ht="12" customHeight="1" x14ac:dyDescent="0.25">
      <c r="C604" s="16" t="s">
        <v>10</v>
      </c>
      <c r="D604" s="17"/>
      <c r="E604" s="18"/>
      <c r="F604" s="22"/>
      <c r="G604" s="21"/>
    </row>
    <row r="605" spans="3:7" ht="12" customHeight="1" x14ac:dyDescent="0.25">
      <c r="C605" s="16"/>
      <c r="D605" s="17" t="s">
        <v>11</v>
      </c>
      <c r="E605" s="12">
        <v>13981157.369999999</v>
      </c>
      <c r="F605" s="22"/>
      <c r="G605" s="21"/>
    </row>
    <row r="606" spans="3:7" ht="12" customHeight="1" x14ac:dyDescent="0.25">
      <c r="C606" s="16"/>
      <c r="D606" s="17" t="s">
        <v>12</v>
      </c>
      <c r="E606" s="7">
        <v>2706690.27</v>
      </c>
      <c r="F606" s="25">
        <f>SUM(E605:E606)</f>
        <v>16687847.639999999</v>
      </c>
      <c r="G606" s="36">
        <f>+F606/F610</f>
        <v>0.63516381629556784</v>
      </c>
    </row>
    <row r="607" spans="3:7" ht="2.25" hidden="1" customHeight="1" x14ac:dyDescent="0.25">
      <c r="C607" s="16"/>
      <c r="D607" s="32"/>
      <c r="E607" s="22"/>
      <c r="F607" s="18"/>
      <c r="G607" s="21"/>
    </row>
    <row r="608" spans="3:7" ht="12" hidden="1" customHeight="1" x14ac:dyDescent="0.25">
      <c r="C608" s="16"/>
      <c r="D608" s="27" t="s">
        <v>37</v>
      </c>
      <c r="E608" s="18"/>
      <c r="F608" s="28">
        <f>SUM(F606)</f>
        <v>16687847.639999999</v>
      </c>
      <c r="G608" s="29">
        <f>+G606</f>
        <v>0.63516381629556784</v>
      </c>
    </row>
    <row r="609" spans="3:7" ht="2.4500000000000002" hidden="1" customHeight="1" x14ac:dyDescent="0.25">
      <c r="C609" s="16"/>
      <c r="D609" s="32"/>
      <c r="E609" s="22"/>
      <c r="F609" s="18"/>
      <c r="G609" s="21"/>
    </row>
    <row r="610" spans="3:7" ht="13.5" customHeight="1" thickBot="1" x14ac:dyDescent="0.3">
      <c r="C610" s="16"/>
      <c r="D610" s="37" t="s">
        <v>13</v>
      </c>
      <c r="E610" s="22"/>
      <c r="F610" s="38">
        <f>+F601+F608</f>
        <v>26273297.079999998</v>
      </c>
      <c r="G610" s="39">
        <f>+G601+G608</f>
        <v>1</v>
      </c>
    </row>
    <row r="611" spans="3:7" ht="6" customHeight="1" thickTop="1" x14ac:dyDescent="0.25">
      <c r="C611" s="40"/>
      <c r="D611" s="41"/>
      <c r="E611" s="42"/>
      <c r="F611" s="42"/>
      <c r="G611" s="36"/>
    </row>
    <row r="612" spans="3:7" x14ac:dyDescent="0.25">
      <c r="C612" s="8"/>
      <c r="D612" s="9"/>
      <c r="E612" s="10"/>
      <c r="F612" s="10"/>
      <c r="G612" s="11"/>
    </row>
    <row r="613" spans="3:7" x14ac:dyDescent="0.25">
      <c r="C613" s="8"/>
      <c r="D613" s="9"/>
      <c r="E613" s="10"/>
      <c r="F613" s="10"/>
      <c r="G613" s="11"/>
    </row>
    <row r="614" spans="3:7" ht="16.5" x14ac:dyDescent="0.3">
      <c r="C614" s="62" t="s">
        <v>28</v>
      </c>
      <c r="D614" s="62"/>
      <c r="E614" s="62"/>
      <c r="F614" s="62"/>
      <c r="G614" s="62"/>
    </row>
    <row r="615" spans="3:7" ht="6" customHeight="1" x14ac:dyDescent="0.25"/>
    <row r="616" spans="3:7" ht="12" customHeight="1" x14ac:dyDescent="0.25">
      <c r="C616" s="60" t="s">
        <v>1</v>
      </c>
      <c r="D616" s="61"/>
      <c r="E616" s="13" t="s">
        <v>35</v>
      </c>
      <c r="F616" s="14" t="s">
        <v>2</v>
      </c>
      <c r="G616" s="15" t="s">
        <v>3</v>
      </c>
    </row>
    <row r="617" spans="3:7" ht="12" customHeight="1" x14ac:dyDescent="0.25">
      <c r="C617" s="16" t="s">
        <v>45</v>
      </c>
      <c r="D617" s="17"/>
      <c r="E617" s="18"/>
      <c r="F617" s="19"/>
      <c r="G617" s="46"/>
    </row>
    <row r="618" spans="3:7" ht="12" customHeight="1" x14ac:dyDescent="0.25">
      <c r="C618" s="16"/>
      <c r="D618" s="17" t="s">
        <v>4</v>
      </c>
      <c r="E618" s="20">
        <v>7459224.1200000001</v>
      </c>
      <c r="G618" s="35"/>
    </row>
    <row r="619" spans="3:7" ht="12" customHeight="1" x14ac:dyDescent="0.25">
      <c r="C619" s="16"/>
      <c r="D619" s="17" t="s">
        <v>5</v>
      </c>
      <c r="E619" s="6">
        <v>1940858.67</v>
      </c>
      <c r="G619" s="35"/>
    </row>
    <row r="620" spans="3:7" ht="12" customHeight="1" x14ac:dyDescent="0.25">
      <c r="C620" s="16"/>
      <c r="D620" s="17" t="s">
        <v>33</v>
      </c>
      <c r="E620" s="6">
        <v>342889.1</v>
      </c>
      <c r="F620" s="23"/>
      <c r="G620" s="35"/>
    </row>
    <row r="621" spans="3:7" ht="12" customHeight="1" x14ac:dyDescent="0.25">
      <c r="C621" s="16"/>
      <c r="D621" s="17" t="s">
        <v>6</v>
      </c>
      <c r="E621" s="6">
        <v>360640.92</v>
      </c>
      <c r="F621" s="23"/>
      <c r="G621" s="35"/>
    </row>
    <row r="622" spans="3:7" ht="12" customHeight="1" x14ac:dyDescent="0.25">
      <c r="C622" s="16"/>
      <c r="D622" s="17" t="s">
        <v>7</v>
      </c>
      <c r="E622" s="6">
        <v>334758.52</v>
      </c>
      <c r="F622" s="23"/>
      <c r="G622" s="35"/>
    </row>
    <row r="623" spans="3:7" ht="12" customHeight="1" x14ac:dyDescent="0.25">
      <c r="C623" s="16"/>
      <c r="D623" s="17" t="s">
        <v>31</v>
      </c>
      <c r="E623" s="6">
        <v>1308647.4099999999</v>
      </c>
      <c r="F623" s="23"/>
      <c r="G623" s="35"/>
    </row>
    <row r="624" spans="3:7" ht="12" customHeight="1" x14ac:dyDescent="0.25">
      <c r="C624" s="16"/>
      <c r="D624" s="17" t="s">
        <v>32</v>
      </c>
      <c r="E624" s="6">
        <v>36050.980000000003</v>
      </c>
      <c r="F624" s="23"/>
      <c r="G624" s="35"/>
    </row>
    <row r="625" spans="3:7" ht="12" customHeight="1" x14ac:dyDescent="0.25">
      <c r="C625" s="16"/>
      <c r="D625" s="17" t="s">
        <v>41</v>
      </c>
      <c r="E625" s="6">
        <v>31.18</v>
      </c>
      <c r="F625" s="23"/>
      <c r="G625" s="35"/>
    </row>
    <row r="626" spans="3:7" ht="12" customHeight="1" x14ac:dyDescent="0.25">
      <c r="C626" s="16"/>
      <c r="D626" s="17" t="s">
        <v>36</v>
      </c>
      <c r="E626" s="6">
        <v>821957</v>
      </c>
      <c r="F626" s="2"/>
      <c r="G626" s="57"/>
    </row>
    <row r="627" spans="3:7" ht="12" customHeight="1" x14ac:dyDescent="0.25">
      <c r="C627" s="16"/>
      <c r="D627" s="17" t="s">
        <v>47</v>
      </c>
      <c r="E627" s="7">
        <v>21760.02</v>
      </c>
      <c r="F627" s="12">
        <f>SUM(E618:E627)</f>
        <v>12626817.919999998</v>
      </c>
      <c r="G627" s="35">
        <f>+F627/F645</f>
        <v>0.15650564172606485</v>
      </c>
    </row>
    <row r="628" spans="3:7" ht="2.4500000000000002" customHeight="1" x14ac:dyDescent="0.25">
      <c r="C628" s="16"/>
      <c r="D628" s="17"/>
      <c r="E628" s="18"/>
      <c r="F628" s="22"/>
      <c r="G628" s="21"/>
    </row>
    <row r="629" spans="3:7" ht="12" hidden="1" customHeight="1" x14ac:dyDescent="0.25">
      <c r="C629" s="16" t="s">
        <v>34</v>
      </c>
      <c r="D629" s="32"/>
      <c r="E629" s="22"/>
      <c r="F629" s="18"/>
      <c r="G629" s="21"/>
    </row>
    <row r="630" spans="3:7" ht="12" hidden="1" customHeight="1" x14ac:dyDescent="0.25">
      <c r="C630" s="16"/>
      <c r="D630" s="33" t="s">
        <v>38</v>
      </c>
      <c r="E630" s="34"/>
      <c r="F630" s="6">
        <v>0</v>
      </c>
      <c r="G630" s="35">
        <f>+F630/F645</f>
        <v>0</v>
      </c>
    </row>
    <row r="631" spans="3:7" ht="12" customHeight="1" x14ac:dyDescent="0.25">
      <c r="C631" s="16" t="s">
        <v>46</v>
      </c>
      <c r="D631" s="32"/>
      <c r="E631" s="22"/>
      <c r="F631" s="23"/>
      <c r="G631" s="35"/>
    </row>
    <row r="632" spans="3:7" ht="12" hidden="1" customHeight="1" x14ac:dyDescent="0.25">
      <c r="C632" s="16"/>
      <c r="D632" s="17" t="s">
        <v>43</v>
      </c>
      <c r="E632" s="12">
        <v>0</v>
      </c>
      <c r="F632" s="6"/>
      <c r="G632" s="5"/>
    </row>
    <row r="633" spans="3:7" ht="12" customHeight="1" x14ac:dyDescent="0.25">
      <c r="C633" s="16"/>
      <c r="D633" s="17" t="s">
        <v>8</v>
      </c>
      <c r="E633" s="12">
        <v>6989.5</v>
      </c>
      <c r="F633" s="53"/>
      <c r="G633" s="5"/>
    </row>
    <row r="634" spans="3:7" ht="12" customHeight="1" x14ac:dyDescent="0.25">
      <c r="C634" s="16"/>
      <c r="D634" s="17" t="s">
        <v>9</v>
      </c>
      <c r="E634" s="25">
        <v>3142.74</v>
      </c>
      <c r="F634" s="25">
        <f>SUM(E633:E634)</f>
        <v>10132.24</v>
      </c>
      <c r="G634" s="26">
        <f>+F634/F645</f>
        <v>1.2558609250322536E-4</v>
      </c>
    </row>
    <row r="635" spans="3:7" ht="12" hidden="1" customHeight="1" x14ac:dyDescent="0.25">
      <c r="C635" s="16"/>
      <c r="D635" s="17" t="s">
        <v>42</v>
      </c>
      <c r="E635" s="25">
        <v>0</v>
      </c>
      <c r="F635" s="25"/>
    </row>
    <row r="636" spans="3:7" ht="12" customHeight="1" x14ac:dyDescent="0.25">
      <c r="C636" s="16"/>
      <c r="D636" s="27" t="s">
        <v>37</v>
      </c>
      <c r="E636" s="18"/>
      <c r="F636" s="28">
        <f>SUM(F618:F635)</f>
        <v>12636950.159999998</v>
      </c>
      <c r="G636" s="29">
        <f>+F636/F645</f>
        <v>0.15663122781856809</v>
      </c>
    </row>
    <row r="637" spans="3:7" ht="6" customHeight="1" x14ac:dyDescent="0.25">
      <c r="C637" s="16"/>
      <c r="D637" s="27"/>
      <c r="E637" s="18"/>
      <c r="F637" s="30"/>
      <c r="G637" s="31"/>
    </row>
    <row r="638" spans="3:7" ht="6" customHeight="1" x14ac:dyDescent="0.25">
      <c r="C638" s="16"/>
      <c r="D638" s="27"/>
      <c r="E638" s="18"/>
      <c r="F638" s="30"/>
      <c r="G638" s="31"/>
    </row>
    <row r="639" spans="3:7" ht="12" customHeight="1" x14ac:dyDescent="0.25">
      <c r="C639" s="16" t="s">
        <v>10</v>
      </c>
      <c r="D639" s="17"/>
      <c r="E639" s="18"/>
      <c r="F639" s="22"/>
      <c r="G639" s="21"/>
    </row>
    <row r="640" spans="3:7" ht="12" customHeight="1" x14ac:dyDescent="0.25">
      <c r="C640" s="16"/>
      <c r="D640" s="17" t="s">
        <v>11</v>
      </c>
      <c r="E640" s="12">
        <v>60004106.939999998</v>
      </c>
      <c r="F640" s="22"/>
      <c r="G640" s="21"/>
    </row>
    <row r="641" spans="3:7" ht="12" customHeight="1" x14ac:dyDescent="0.25">
      <c r="C641" s="16"/>
      <c r="D641" s="17" t="s">
        <v>12</v>
      </c>
      <c r="E641" s="7">
        <v>8038577.0700000003</v>
      </c>
      <c r="F641" s="25">
        <f>SUM(E640:E641)</f>
        <v>68042684.00999999</v>
      </c>
      <c r="G641" s="36">
        <f>+F641/F645</f>
        <v>0.84336877218143191</v>
      </c>
    </row>
    <row r="642" spans="3:7" ht="2.25" hidden="1" customHeight="1" x14ac:dyDescent="0.25">
      <c r="C642" s="16"/>
      <c r="D642" s="32"/>
      <c r="E642" s="22"/>
      <c r="F642" s="18"/>
      <c r="G642" s="21"/>
    </row>
    <row r="643" spans="3:7" ht="12" hidden="1" customHeight="1" x14ac:dyDescent="0.25">
      <c r="C643" s="16"/>
      <c r="D643" s="27" t="s">
        <v>37</v>
      </c>
      <c r="E643" s="18"/>
      <c r="F643" s="28">
        <f>SUM(F641)</f>
        <v>68042684.00999999</v>
      </c>
      <c r="G643" s="29">
        <f>+G641</f>
        <v>0.84336877218143191</v>
      </c>
    </row>
    <row r="644" spans="3:7" ht="2.4500000000000002" hidden="1" customHeight="1" x14ac:dyDescent="0.25">
      <c r="C644" s="16"/>
      <c r="D644" s="32"/>
      <c r="E644" s="22"/>
      <c r="F644" s="18"/>
      <c r="G644" s="21"/>
    </row>
    <row r="645" spans="3:7" ht="13.5" customHeight="1" thickBot="1" x14ac:dyDescent="0.3">
      <c r="C645" s="16"/>
      <c r="D645" s="37" t="s">
        <v>13</v>
      </c>
      <c r="E645" s="22"/>
      <c r="F645" s="38">
        <f>+F636+F643</f>
        <v>80679634.169999987</v>
      </c>
      <c r="G645" s="39">
        <f>+G636+G643</f>
        <v>1</v>
      </c>
    </row>
    <row r="646" spans="3:7" ht="6" customHeight="1" thickTop="1" x14ac:dyDescent="0.25">
      <c r="C646" s="40"/>
      <c r="D646" s="41"/>
      <c r="E646" s="42"/>
      <c r="F646" s="42"/>
      <c r="G646" s="36"/>
    </row>
    <row r="647" spans="3:7" x14ac:dyDescent="0.25">
      <c r="F647" s="2"/>
    </row>
    <row r="648" spans="3:7" x14ac:dyDescent="0.25">
      <c r="D648" s="2" t="s">
        <v>44</v>
      </c>
    </row>
    <row r="649" spans="3:7" ht="16.5" x14ac:dyDescent="0.3">
      <c r="C649" s="62" t="s">
        <v>29</v>
      </c>
      <c r="D649" s="62"/>
      <c r="E649" s="62"/>
      <c r="F649" s="62"/>
      <c r="G649" s="62"/>
    </row>
    <row r="650" spans="3:7" ht="6" customHeight="1" x14ac:dyDescent="0.25"/>
    <row r="651" spans="3:7" ht="12" customHeight="1" x14ac:dyDescent="0.25">
      <c r="C651" s="60" t="s">
        <v>1</v>
      </c>
      <c r="D651" s="61"/>
      <c r="E651" s="13" t="s">
        <v>35</v>
      </c>
      <c r="F651" s="14" t="s">
        <v>2</v>
      </c>
      <c r="G651" s="15" t="s">
        <v>3</v>
      </c>
    </row>
    <row r="652" spans="3:7" ht="12" customHeight="1" x14ac:dyDescent="0.25">
      <c r="C652" s="16" t="s">
        <v>45</v>
      </c>
      <c r="D652" s="17"/>
      <c r="E652" s="18"/>
      <c r="F652" s="19"/>
      <c r="G652" s="46"/>
    </row>
    <row r="653" spans="3:7" ht="12" customHeight="1" x14ac:dyDescent="0.25">
      <c r="C653" s="16"/>
      <c r="D653" s="17" t="s">
        <v>4</v>
      </c>
      <c r="E653" s="20">
        <v>8066777.6799999997</v>
      </c>
      <c r="G653" s="35"/>
    </row>
    <row r="654" spans="3:7" ht="12" customHeight="1" x14ac:dyDescent="0.25">
      <c r="C654" s="16"/>
      <c r="D654" s="17" t="s">
        <v>5</v>
      </c>
      <c r="E654" s="6">
        <v>1717863.56</v>
      </c>
      <c r="G654" s="35"/>
    </row>
    <row r="655" spans="3:7" ht="12" customHeight="1" x14ac:dyDescent="0.25">
      <c r="C655" s="16"/>
      <c r="D655" s="17" t="s">
        <v>33</v>
      </c>
      <c r="E655" s="6">
        <v>336834.49</v>
      </c>
      <c r="F655" s="23"/>
      <c r="G655" s="35"/>
    </row>
    <row r="656" spans="3:7" ht="12" customHeight="1" x14ac:dyDescent="0.25">
      <c r="C656" s="16"/>
      <c r="D656" s="17" t="s">
        <v>6</v>
      </c>
      <c r="E656" s="6">
        <v>122371.8</v>
      </c>
      <c r="F656" s="23"/>
      <c r="G656" s="35"/>
    </row>
    <row r="657" spans="3:7" ht="12" customHeight="1" x14ac:dyDescent="0.25">
      <c r="C657" s="16"/>
      <c r="D657" s="17" t="s">
        <v>7</v>
      </c>
      <c r="E657" s="6">
        <v>115364.36</v>
      </c>
      <c r="F657" s="23"/>
      <c r="G657" s="35"/>
    </row>
    <row r="658" spans="3:7" ht="12" customHeight="1" x14ac:dyDescent="0.25">
      <c r="C658" s="16"/>
      <c r="D658" s="17" t="s">
        <v>31</v>
      </c>
      <c r="E658" s="6">
        <v>362004.82</v>
      </c>
      <c r="F658" s="23"/>
      <c r="G658" s="35"/>
    </row>
    <row r="659" spans="3:7" ht="12" customHeight="1" x14ac:dyDescent="0.25">
      <c r="C659" s="16"/>
      <c r="D659" s="17" t="s">
        <v>32</v>
      </c>
      <c r="E659" s="6">
        <v>40425.800000000003</v>
      </c>
      <c r="F659" s="53"/>
      <c r="G659" s="5"/>
    </row>
    <row r="660" spans="3:7" ht="12.75" customHeight="1" x14ac:dyDescent="0.25">
      <c r="C660" s="16"/>
      <c r="D660" s="17" t="s">
        <v>41</v>
      </c>
      <c r="E660" s="6">
        <v>7.37</v>
      </c>
      <c r="F660" s="23"/>
      <c r="G660" s="35"/>
    </row>
    <row r="661" spans="3:7" ht="12" hidden="1" customHeight="1" x14ac:dyDescent="0.25">
      <c r="C661" s="16"/>
      <c r="D661" s="17" t="s">
        <v>36</v>
      </c>
      <c r="E661" s="6"/>
      <c r="F661" s="2"/>
      <c r="G661" s="57"/>
    </row>
    <row r="662" spans="3:7" ht="12" customHeight="1" x14ac:dyDescent="0.25">
      <c r="C662" s="16"/>
      <c r="D662" s="17" t="s">
        <v>47</v>
      </c>
      <c r="E662" s="7">
        <v>24400.65</v>
      </c>
      <c r="F662" s="58">
        <f>SUM(E653:E662)</f>
        <v>10786050.530000001</v>
      </c>
      <c r="G662" s="26">
        <f>+F662/F680</f>
        <v>0.32771947987347227</v>
      </c>
    </row>
    <row r="663" spans="3:7" ht="2.4500000000000002" customHeight="1" x14ac:dyDescent="0.25">
      <c r="C663" s="16"/>
      <c r="D663" s="17"/>
      <c r="E663" s="18"/>
      <c r="F663" s="22"/>
      <c r="G663" s="21"/>
    </row>
    <row r="664" spans="3:7" ht="12" hidden="1" customHeight="1" x14ac:dyDescent="0.25">
      <c r="C664" s="16" t="s">
        <v>34</v>
      </c>
      <c r="D664" s="32"/>
      <c r="E664" s="22"/>
      <c r="F664" s="18"/>
      <c r="G664" s="21"/>
    </row>
    <row r="665" spans="3:7" ht="12" hidden="1" customHeight="1" x14ac:dyDescent="0.25">
      <c r="C665" s="16"/>
      <c r="D665" s="33" t="s">
        <v>38</v>
      </c>
      <c r="E665" s="34"/>
      <c r="F665" s="6">
        <v>0</v>
      </c>
      <c r="G665" s="35">
        <f>+F665/F680</f>
        <v>0</v>
      </c>
    </row>
    <row r="666" spans="3:7" ht="12" customHeight="1" x14ac:dyDescent="0.25">
      <c r="C666" s="16" t="s">
        <v>46</v>
      </c>
      <c r="D666" s="32"/>
      <c r="E666" s="22"/>
      <c r="F666" s="23"/>
      <c r="G666" s="35"/>
    </row>
    <row r="667" spans="3:7" ht="12" hidden="1" customHeight="1" x14ac:dyDescent="0.25">
      <c r="C667" s="16"/>
      <c r="D667" s="17" t="s">
        <v>43</v>
      </c>
      <c r="E667" s="12">
        <v>0</v>
      </c>
      <c r="F667" s="6"/>
      <c r="G667" s="5"/>
    </row>
    <row r="668" spans="3:7" ht="12" customHeight="1" x14ac:dyDescent="0.25">
      <c r="C668" s="16"/>
      <c r="D668" s="32" t="s">
        <v>8</v>
      </c>
      <c r="E668" s="25"/>
      <c r="F668" s="59">
        <v>4824.5600000000004</v>
      </c>
      <c r="G668" s="26">
        <f>+F668/F680+0.0001</f>
        <v>2.4658769578547111E-4</v>
      </c>
    </row>
    <row r="669" spans="3:7" ht="12" hidden="1" customHeight="1" x14ac:dyDescent="0.25">
      <c r="C669" s="16"/>
      <c r="D669" s="17" t="s">
        <v>9</v>
      </c>
      <c r="E669" s="25">
        <v>0</v>
      </c>
      <c r="F669" s="7">
        <f>SUM(E667:E669)</f>
        <v>0</v>
      </c>
    </row>
    <row r="670" spans="3:7" ht="12" hidden="1" customHeight="1" x14ac:dyDescent="0.25">
      <c r="C670" s="16"/>
      <c r="D670" s="17" t="s">
        <v>42</v>
      </c>
      <c r="E670" s="25">
        <v>0</v>
      </c>
    </row>
    <row r="671" spans="3:7" ht="12" customHeight="1" x14ac:dyDescent="0.25">
      <c r="C671" s="16"/>
      <c r="D671" s="27" t="s">
        <v>37</v>
      </c>
      <c r="E671" s="18"/>
      <c r="F671" s="28">
        <f>SUM(F653:F669)</f>
        <v>10790875.090000002</v>
      </c>
      <c r="G671" s="29">
        <f>+F671/F680</f>
        <v>0.32786606756925779</v>
      </c>
    </row>
    <row r="672" spans="3:7" ht="6" customHeight="1" x14ac:dyDescent="0.25">
      <c r="C672" s="16"/>
      <c r="D672" s="27"/>
      <c r="E672" s="18"/>
      <c r="F672" s="30"/>
      <c r="G672" s="31"/>
    </row>
    <row r="673" spans="3:7" ht="6" customHeight="1" x14ac:dyDescent="0.25">
      <c r="C673" s="16"/>
      <c r="D673" s="27"/>
      <c r="E673" s="18"/>
      <c r="F673" s="30"/>
      <c r="G673" s="31"/>
    </row>
    <row r="674" spans="3:7" ht="12" customHeight="1" x14ac:dyDescent="0.25">
      <c r="C674" s="16" t="s">
        <v>10</v>
      </c>
      <c r="D674" s="17"/>
      <c r="E674" s="18"/>
      <c r="F674" s="22"/>
      <c r="G674" s="21"/>
    </row>
    <row r="675" spans="3:7" ht="12" customHeight="1" x14ac:dyDescent="0.25">
      <c r="C675" s="16"/>
      <c r="D675" s="17" t="s">
        <v>11</v>
      </c>
      <c r="E675" s="12">
        <v>19736509.469999999</v>
      </c>
      <c r="F675" s="22"/>
      <c r="G675" s="21"/>
    </row>
    <row r="676" spans="3:7" ht="12" customHeight="1" x14ac:dyDescent="0.25">
      <c r="C676" s="16"/>
      <c r="D676" s="17" t="s">
        <v>12</v>
      </c>
      <c r="E676" s="7">
        <v>2385064.02</v>
      </c>
      <c r="F676" s="7">
        <f>SUM(E675:E676)</f>
        <v>22121573.489999998</v>
      </c>
      <c r="G676" s="36">
        <f>+F676/F680</f>
        <v>0.67213393243074226</v>
      </c>
    </row>
    <row r="677" spans="3:7" ht="2.25" hidden="1" customHeight="1" x14ac:dyDescent="0.25">
      <c r="C677" s="16"/>
      <c r="D677" s="32"/>
      <c r="E677" s="22"/>
      <c r="F677" s="18"/>
      <c r="G677" s="21"/>
    </row>
    <row r="678" spans="3:7" ht="12" hidden="1" customHeight="1" x14ac:dyDescent="0.25">
      <c r="C678" s="16"/>
      <c r="D678" s="27" t="s">
        <v>37</v>
      </c>
      <c r="E678" s="18"/>
      <c r="F678" s="28">
        <f>SUM(F676)</f>
        <v>22121573.489999998</v>
      </c>
      <c r="G678" s="29">
        <f>+G676</f>
        <v>0.67213393243074226</v>
      </c>
    </row>
    <row r="679" spans="3:7" ht="2.4500000000000002" hidden="1" customHeight="1" x14ac:dyDescent="0.25">
      <c r="C679" s="16"/>
      <c r="D679" s="32"/>
      <c r="E679" s="22"/>
      <c r="F679" s="18"/>
      <c r="G679" s="21"/>
    </row>
    <row r="680" spans="3:7" ht="13.5" customHeight="1" thickBot="1" x14ac:dyDescent="0.3">
      <c r="C680" s="16"/>
      <c r="D680" s="37" t="s">
        <v>13</v>
      </c>
      <c r="E680" s="22"/>
      <c r="F680" s="38">
        <f>+F671+F678</f>
        <v>32912448.579999998</v>
      </c>
      <c r="G680" s="39">
        <f>+G671+G678</f>
        <v>1</v>
      </c>
    </row>
    <row r="681" spans="3:7" ht="6" customHeight="1" thickTop="1" x14ac:dyDescent="0.25">
      <c r="C681" s="40"/>
      <c r="D681" s="41"/>
      <c r="E681" s="42"/>
      <c r="F681" s="42"/>
      <c r="G681" s="36"/>
    </row>
    <row r="682" spans="3:7" x14ac:dyDescent="0.25">
      <c r="C682" s="8"/>
      <c r="D682" s="9"/>
      <c r="E682" s="10"/>
      <c r="F682" s="10"/>
      <c r="G682" s="11"/>
    </row>
    <row r="683" spans="3:7" x14ac:dyDescent="0.25">
      <c r="C683" s="8"/>
      <c r="D683" s="9"/>
      <c r="E683" s="10"/>
      <c r="F683" s="10"/>
      <c r="G683" s="11"/>
    </row>
    <row r="684" spans="3:7" x14ac:dyDescent="0.25">
      <c r="C684" s="8"/>
      <c r="D684" s="9"/>
      <c r="E684" s="10"/>
      <c r="F684" s="10"/>
      <c r="G684" s="11"/>
    </row>
    <row r="685" spans="3:7" ht="16.5" x14ac:dyDescent="0.3">
      <c r="C685" s="62" t="s">
        <v>30</v>
      </c>
      <c r="D685" s="62"/>
      <c r="E685" s="62"/>
      <c r="F685" s="62"/>
      <c r="G685" s="62"/>
    </row>
    <row r="686" spans="3:7" ht="5.25" customHeight="1" x14ac:dyDescent="0.25"/>
    <row r="687" spans="3:7" ht="12" customHeight="1" x14ac:dyDescent="0.25">
      <c r="C687" s="60" t="s">
        <v>1</v>
      </c>
      <c r="D687" s="61"/>
      <c r="E687" s="13" t="s">
        <v>35</v>
      </c>
      <c r="F687" s="14" t="s">
        <v>2</v>
      </c>
      <c r="G687" s="15" t="s">
        <v>3</v>
      </c>
    </row>
    <row r="688" spans="3:7" ht="12" customHeight="1" x14ac:dyDescent="0.25">
      <c r="C688" s="16" t="s">
        <v>45</v>
      </c>
      <c r="D688" s="17"/>
      <c r="E688" s="18"/>
      <c r="F688" s="19"/>
      <c r="G688" s="46"/>
    </row>
    <row r="689" spans="3:7" ht="12" customHeight="1" x14ac:dyDescent="0.25">
      <c r="C689" s="16"/>
      <c r="D689" s="17" t="s">
        <v>4</v>
      </c>
      <c r="E689" s="20">
        <v>16542164.289999999</v>
      </c>
      <c r="G689" s="35"/>
    </row>
    <row r="690" spans="3:7" ht="12" customHeight="1" x14ac:dyDescent="0.25">
      <c r="C690" s="16"/>
      <c r="D690" s="17" t="s">
        <v>5</v>
      </c>
      <c r="E690" s="6">
        <v>8303118.8899999997</v>
      </c>
      <c r="G690" s="35"/>
    </row>
    <row r="691" spans="3:7" ht="12" customHeight="1" x14ac:dyDescent="0.25">
      <c r="C691" s="16"/>
      <c r="D691" s="17" t="s">
        <v>33</v>
      </c>
      <c r="E691" s="6">
        <v>193878.35</v>
      </c>
      <c r="F691" s="23"/>
      <c r="G691" s="35"/>
    </row>
    <row r="692" spans="3:7" ht="12" customHeight="1" x14ac:dyDescent="0.25">
      <c r="C692" s="16"/>
      <c r="D692" s="17" t="s">
        <v>6</v>
      </c>
      <c r="E692" s="6">
        <v>1020102.64</v>
      </c>
      <c r="F692" s="23"/>
      <c r="G692" s="35"/>
    </row>
    <row r="693" spans="3:7" ht="12" customHeight="1" x14ac:dyDescent="0.25">
      <c r="C693" s="16"/>
      <c r="D693" s="17" t="s">
        <v>7</v>
      </c>
      <c r="E693" s="6">
        <v>3637273.11</v>
      </c>
      <c r="F693" s="23"/>
      <c r="G693" s="35"/>
    </row>
    <row r="694" spans="3:7" ht="12" customHeight="1" x14ac:dyDescent="0.25">
      <c r="C694" s="16"/>
      <c r="D694" s="17" t="s">
        <v>31</v>
      </c>
      <c r="E694" s="6">
        <v>1382858.41</v>
      </c>
      <c r="F694" s="23"/>
      <c r="G694" s="35"/>
    </row>
    <row r="695" spans="3:7" ht="12" customHeight="1" x14ac:dyDescent="0.25">
      <c r="C695" s="16"/>
      <c r="D695" s="17" t="s">
        <v>32</v>
      </c>
      <c r="E695" s="6">
        <v>90776.07</v>
      </c>
      <c r="F695" s="23"/>
      <c r="G695" s="35"/>
    </row>
    <row r="696" spans="3:7" ht="12" customHeight="1" x14ac:dyDescent="0.25">
      <c r="C696" s="16"/>
      <c r="D696" s="17" t="s">
        <v>41</v>
      </c>
      <c r="E696" s="6">
        <v>279328.12</v>
      </c>
      <c r="F696" s="23"/>
      <c r="G696" s="35"/>
    </row>
    <row r="697" spans="3:7" ht="12" customHeight="1" x14ac:dyDescent="0.25">
      <c r="C697" s="16"/>
      <c r="D697" s="17" t="s">
        <v>36</v>
      </c>
      <c r="E697" s="6">
        <v>7339558</v>
      </c>
      <c r="F697" s="2"/>
      <c r="G697" s="57"/>
    </row>
    <row r="698" spans="3:7" ht="12" customHeight="1" x14ac:dyDescent="0.25">
      <c r="C698" s="16"/>
      <c r="D698" s="17" t="s">
        <v>47</v>
      </c>
      <c r="E698" s="7">
        <v>54791.61</v>
      </c>
      <c r="F698" s="12">
        <f>SUM(E689:E698)</f>
        <v>38843849.490000002</v>
      </c>
      <c r="G698" s="35">
        <f>+F698/F716</f>
        <v>0.48139275579322538</v>
      </c>
    </row>
    <row r="699" spans="3:7" ht="2.4500000000000002" customHeight="1" x14ac:dyDescent="0.25">
      <c r="C699" s="16"/>
      <c r="D699" s="17"/>
      <c r="E699" s="18"/>
      <c r="F699" s="22"/>
      <c r="G699" s="21"/>
    </row>
    <row r="700" spans="3:7" ht="12" customHeight="1" x14ac:dyDescent="0.25">
      <c r="C700" s="16" t="s">
        <v>34</v>
      </c>
      <c r="D700" s="32"/>
      <c r="E700" s="22"/>
      <c r="F700" s="18"/>
      <c r="G700" s="21"/>
    </row>
    <row r="701" spans="3:7" ht="12" customHeight="1" x14ac:dyDescent="0.25">
      <c r="C701" s="16"/>
      <c r="D701" s="33" t="s">
        <v>38</v>
      </c>
      <c r="E701" s="34"/>
      <c r="F701" s="6">
        <v>6350175.5599999996</v>
      </c>
      <c r="G701" s="35">
        <f>+F701/F716</f>
        <v>7.8697877598000843E-2</v>
      </c>
    </row>
    <row r="702" spans="3:7" ht="12" customHeight="1" x14ac:dyDescent="0.25">
      <c r="C702" s="16" t="s">
        <v>46</v>
      </c>
      <c r="D702" s="32"/>
      <c r="E702" s="22"/>
      <c r="F702" s="23"/>
      <c r="G702" s="35"/>
    </row>
    <row r="703" spans="3:7" ht="12" customHeight="1" x14ac:dyDescent="0.25">
      <c r="C703" s="16"/>
      <c r="D703" s="17" t="s">
        <v>43</v>
      </c>
      <c r="E703" s="54"/>
      <c r="F703" s="7">
        <v>7426.17</v>
      </c>
      <c r="G703" s="26">
        <f>+F703/F716</f>
        <v>9.2032702428457904E-5</v>
      </c>
    </row>
    <row r="704" spans="3:7" ht="12" hidden="1" customHeight="1" x14ac:dyDescent="0.25">
      <c r="C704" s="16"/>
      <c r="D704" s="17" t="s">
        <v>8</v>
      </c>
      <c r="E704" s="22"/>
      <c r="F704" s="24"/>
      <c r="G704" s="47"/>
    </row>
    <row r="705" spans="3:7" ht="12" hidden="1" customHeight="1" x14ac:dyDescent="0.25">
      <c r="C705" s="16"/>
      <c r="D705" s="17" t="s">
        <v>9</v>
      </c>
      <c r="E705" s="22"/>
      <c r="F705" s="2"/>
      <c r="G705" s="48"/>
    </row>
    <row r="706" spans="3:7" ht="12" hidden="1" customHeight="1" x14ac:dyDescent="0.25">
      <c r="C706" s="16"/>
      <c r="D706" s="17" t="s">
        <v>42</v>
      </c>
      <c r="E706" s="25"/>
      <c r="F706" s="25">
        <f>SUM(E703:E706)</f>
        <v>0</v>
      </c>
    </row>
    <row r="707" spans="3:7" ht="12" customHeight="1" x14ac:dyDescent="0.25">
      <c r="C707" s="16"/>
      <c r="D707" s="27" t="s">
        <v>37</v>
      </c>
      <c r="E707" s="18"/>
      <c r="F707" s="28">
        <f>SUM(F689:F706)</f>
        <v>45201451.220000006</v>
      </c>
      <c r="G707" s="29">
        <f>+F707/F716</f>
        <v>0.56018266609365475</v>
      </c>
    </row>
    <row r="708" spans="3:7" ht="6" customHeight="1" x14ac:dyDescent="0.25">
      <c r="C708" s="16"/>
      <c r="D708" s="27"/>
      <c r="E708" s="18"/>
      <c r="F708" s="30"/>
      <c r="G708" s="31"/>
    </row>
    <row r="709" spans="3:7" ht="6" customHeight="1" x14ac:dyDescent="0.25">
      <c r="C709" s="16"/>
      <c r="D709" s="27"/>
      <c r="E709" s="18"/>
      <c r="F709" s="30"/>
      <c r="G709" s="31"/>
    </row>
    <row r="710" spans="3:7" ht="12" customHeight="1" x14ac:dyDescent="0.25">
      <c r="C710" s="16" t="s">
        <v>10</v>
      </c>
      <c r="D710" s="17"/>
      <c r="E710" s="18"/>
      <c r="F710" s="22"/>
      <c r="G710" s="21"/>
    </row>
    <row r="711" spans="3:7" ht="12" customHeight="1" x14ac:dyDescent="0.25">
      <c r="C711" s="16"/>
      <c r="D711" s="17" t="s">
        <v>11</v>
      </c>
      <c r="E711" s="12">
        <v>7079729.7000000002</v>
      </c>
      <c r="F711" s="22"/>
      <c r="G711" s="21"/>
    </row>
    <row r="712" spans="3:7" ht="12" customHeight="1" x14ac:dyDescent="0.25">
      <c r="C712" s="16"/>
      <c r="D712" s="17" t="s">
        <v>12</v>
      </c>
      <c r="E712" s="7">
        <v>28409375.850000001</v>
      </c>
      <c r="F712" s="25">
        <f>SUM(E711:E712)</f>
        <v>35489105.550000004</v>
      </c>
      <c r="G712" s="36">
        <f>+F712/F716</f>
        <v>0.43981733390634525</v>
      </c>
    </row>
    <row r="713" spans="3:7" ht="2.25" hidden="1" customHeight="1" x14ac:dyDescent="0.25">
      <c r="C713" s="16"/>
      <c r="D713" s="32"/>
      <c r="E713" s="22"/>
      <c r="F713" s="18"/>
      <c r="G713" s="21"/>
    </row>
    <row r="714" spans="3:7" ht="12" hidden="1" customHeight="1" x14ac:dyDescent="0.25">
      <c r="C714" s="16"/>
      <c r="D714" s="27" t="s">
        <v>37</v>
      </c>
      <c r="E714" s="18"/>
      <c r="F714" s="28">
        <f>SUM(F712)</f>
        <v>35489105.550000004</v>
      </c>
      <c r="G714" s="29">
        <f>+G712</f>
        <v>0.43981733390634525</v>
      </c>
    </row>
    <row r="715" spans="3:7" ht="2.4500000000000002" hidden="1" customHeight="1" x14ac:dyDescent="0.25">
      <c r="C715" s="16"/>
      <c r="D715" s="32"/>
      <c r="E715" s="22"/>
      <c r="F715" s="18"/>
      <c r="G715" s="21"/>
    </row>
    <row r="716" spans="3:7" ht="13.5" customHeight="1" thickBot="1" x14ac:dyDescent="0.3">
      <c r="C716" s="16"/>
      <c r="D716" s="37" t="s">
        <v>13</v>
      </c>
      <c r="E716" s="22"/>
      <c r="F716" s="38">
        <f>+F707+F714</f>
        <v>80690556.770000011</v>
      </c>
      <c r="G716" s="39">
        <f>+G707+G714</f>
        <v>1</v>
      </c>
    </row>
    <row r="717" spans="3:7" ht="6" customHeight="1" thickTop="1" x14ac:dyDescent="0.25">
      <c r="C717" s="40"/>
      <c r="D717" s="41"/>
      <c r="E717" s="42"/>
      <c r="F717" s="42"/>
      <c r="G717" s="36"/>
    </row>
    <row r="719" spans="3:7" x14ac:dyDescent="0.25">
      <c r="D719" s="2" t="s">
        <v>44</v>
      </c>
      <c r="F719" s="2"/>
    </row>
    <row r="721" spans="6:6" x14ac:dyDescent="0.25">
      <c r="F721" s="45"/>
    </row>
    <row r="722" spans="6:6" x14ac:dyDescent="0.25">
      <c r="F722" s="45"/>
    </row>
    <row r="723" spans="6:6" x14ac:dyDescent="0.25">
      <c r="F723" s="45"/>
    </row>
  </sheetData>
  <mergeCells count="40">
    <mergeCell ref="C298:G298"/>
    <mergeCell ref="C333:G333"/>
    <mergeCell ref="C475:D475"/>
    <mergeCell ref="C511:D511"/>
    <mergeCell ref="C546:D546"/>
    <mergeCell ref="C581:D581"/>
    <mergeCell ref="C616:D616"/>
    <mergeCell ref="C544:G544"/>
    <mergeCell ref="C685:G685"/>
    <mergeCell ref="C579:G579"/>
    <mergeCell ref="C614:G614"/>
    <mergeCell ref="C649:G649"/>
    <mergeCell ref="C651:D651"/>
    <mergeCell ref="C687:D687"/>
    <mergeCell ref="C18:G18"/>
    <mergeCell ref="C53:G53"/>
    <mergeCell ref="C158:G158"/>
    <mergeCell ref="C193:G193"/>
    <mergeCell ref="C228:G228"/>
    <mergeCell ref="C20:D20"/>
    <mergeCell ref="C55:D55"/>
    <mergeCell ref="C90:D90"/>
    <mergeCell ref="C125:D125"/>
    <mergeCell ref="C160:D160"/>
    <mergeCell ref="C195:D195"/>
    <mergeCell ref="C88:G88"/>
    <mergeCell ref="C123:G123"/>
    <mergeCell ref="C368:G368"/>
    <mergeCell ref="C403:G403"/>
    <mergeCell ref="C438:G438"/>
    <mergeCell ref="C473:G473"/>
    <mergeCell ref="C509:G509"/>
    <mergeCell ref="C335:D335"/>
    <mergeCell ref="C370:D370"/>
    <mergeCell ref="C405:D405"/>
    <mergeCell ref="C440:D440"/>
    <mergeCell ref="C230:D230"/>
    <mergeCell ref="C265:D265"/>
    <mergeCell ref="C300:D300"/>
    <mergeCell ref="C263:G263"/>
  </mergeCells>
  <pageMargins left="0.59055118110236227" right="0.70866141732283472" top="0.39370078740157483" bottom="0.98425196850393704" header="0.31496062992125984" footer="0.39370078740157483"/>
  <pageSetup scale="80" firstPageNumber="28" orientation="portrait" useFirstPageNumber="1" r:id="rId1"/>
  <headerFooter alignWithMargins="0">
    <oddFooter>&amp;C&amp;"Times New Roman,Normal"&amp;13&amp;P</oddFooter>
  </headerFooter>
  <rowBreaks count="9" manualBreakCount="9">
    <brk id="87" max="6" man="1"/>
    <brk id="157" max="6" man="1"/>
    <brk id="227" max="6" man="1"/>
    <brk id="297" max="6" man="1"/>
    <brk id="367" max="6" man="1"/>
    <brk id="437" max="6" man="1"/>
    <brk id="508" max="6" man="1"/>
    <brk id="578" max="6" man="1"/>
    <brk id="64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 JUN 20</vt:lpstr>
      <vt:lpstr>'ABR JUN 20'!Área_de_impresión</vt:lpstr>
      <vt:lpstr>'ABR JUN 20'!Títulos_a_imprimir</vt:lpstr>
    </vt:vector>
  </TitlesOfParts>
  <Company>GOBIERNO DEL ESTADO NAYARIT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eorozco</dc:creator>
  <cp:lastModifiedBy>Win10</cp:lastModifiedBy>
  <cp:lastPrinted>2020-07-24T18:36:12Z</cp:lastPrinted>
  <dcterms:created xsi:type="dcterms:W3CDTF">2012-06-06T14:59:05Z</dcterms:created>
  <dcterms:modified xsi:type="dcterms:W3CDTF">2021-03-25T11:31:34Z</dcterms:modified>
</cp:coreProperties>
</file>